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7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8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1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15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16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7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6มี.ค.62-ประชุมหมวด7 ครั้งที่ 1-62\"/>
    </mc:Choice>
  </mc:AlternateContent>
  <xr:revisionPtr revIDLastSave="0" documentId="8_{1D728120-AB18-477E-A32E-62248EE2E69C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ปก" sheetId="18" r:id="rId1"/>
    <sheet name="สารบัญ" sheetId="19" r:id="rId2"/>
    <sheet name="7.1 (1)" sheetId="1" r:id="rId3"/>
    <sheet name="7.1 (2)" sheetId="2" r:id="rId4"/>
    <sheet name="7.2 (3,4)" sheetId="3" r:id="rId5"/>
    <sheet name="7.3 (5)" sheetId="4" r:id="rId6"/>
    <sheet name="7.3 (6)" sheetId="5" r:id="rId7"/>
    <sheet name="7.3 (7)" sheetId="6" r:id="rId8"/>
    <sheet name="7.3(8)" sheetId="7" r:id="rId9"/>
    <sheet name="7.4 (9)" sheetId="8" r:id="rId10"/>
    <sheet name="7.4 (10)" sheetId="9" r:id="rId11"/>
    <sheet name="7.4(11)" sheetId="10" r:id="rId12"/>
    <sheet name="7.4 (12)" sheetId="11" r:id="rId13"/>
    <sheet name="7.4 (13)" sheetId="12" r:id="rId14"/>
    <sheet name="7.5(14,15)" sheetId="13" r:id="rId15"/>
    <sheet name="7.6(16)" sheetId="14" r:id="rId16"/>
    <sheet name="7.6(17)" sheetId="15" r:id="rId17"/>
    <sheet name="7.6(18)" sheetId="17" r:id="rId18"/>
    <sheet name="ใบแทรก" sheetId="20" r:id="rId19"/>
  </sheets>
  <definedNames>
    <definedName name="_Hlk513209116" localSheetId="4">'7.2 (3,4)'!$B$3</definedName>
    <definedName name="_Hlk517188055" localSheetId="2">'7.1 (1)'!$B$60</definedName>
    <definedName name="_xlnm.Print_Area" localSheetId="2">'7.1 (1)'!$A$1:$W$259</definedName>
    <definedName name="_xlnm.Print_Area" localSheetId="3">'7.1 (2)'!$A$1:$P$151</definedName>
    <definedName name="_xlnm.Print_Area" localSheetId="4">'7.2 (3,4)'!$A$1:$M$228,'7.2 (3,4)'!#REF!</definedName>
    <definedName name="_xlnm.Print_Area" localSheetId="5">'7.3 (5)'!$A$1:$N$109</definedName>
    <definedName name="_xlnm.Print_Area" localSheetId="6">'7.3 (6)'!$A$1:$R$111</definedName>
    <definedName name="_xlnm.Print_Area" localSheetId="7">'7.3 (7)'!$A$1:$J$56</definedName>
    <definedName name="_xlnm.Print_Area" localSheetId="8">'7.3(8)'!$A$1:$Q$166</definedName>
    <definedName name="_xlnm.Print_Area" localSheetId="10">'7.4 (10)'!$A$1:$Q$81</definedName>
    <definedName name="_xlnm.Print_Area" localSheetId="12">'7.4 (12)'!$A$1:$Q$56</definedName>
    <definedName name="_xlnm.Print_Area" localSheetId="13">'7.4 (13)'!$A$1:$Q$85</definedName>
    <definedName name="_xlnm.Print_Area" localSheetId="9">'7.4 (9)'!$A$1:$Q$52</definedName>
    <definedName name="_xlnm.Print_Area" localSheetId="11">'7.4(11)'!$A$1:$O$104</definedName>
    <definedName name="_xlnm.Print_Area" localSheetId="14">'7.5(14,15)'!$A$1:$Q$81</definedName>
    <definedName name="_xlnm.Print_Area" localSheetId="15">'7.6(16)'!$A$1:$Q$166</definedName>
    <definedName name="_xlnm.Print_Area" localSheetId="16">'7.6(17)'!$A$1:$I$54</definedName>
    <definedName name="_xlnm.Print_Area" localSheetId="17">'7.6(18)'!$A$1:$M$114</definedName>
    <definedName name="_xlnm.Print_Area" localSheetId="0">ปก!$A$1:$O$23</definedName>
    <definedName name="_xlnm.Print_Area" localSheetId="1">สารบัญ!$A$1:$P$26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2" l="1"/>
  <c r="P36" i="12"/>
  <c r="Q13" i="9" l="1"/>
  <c r="P13" i="9"/>
  <c r="P18" i="7"/>
  <c r="U18" i="7"/>
  <c r="O24" i="2"/>
  <c r="L24" i="2"/>
  <c r="I24" i="2"/>
  <c r="F24" i="2"/>
  <c r="J17" i="7"/>
  <c r="M17" i="7"/>
  <c r="P17" i="7"/>
  <c r="K67" i="1" l="1"/>
  <c r="N67" i="1"/>
  <c r="Q67" i="1"/>
  <c r="M78" i="10" l="1"/>
  <c r="K78" i="10"/>
  <c r="I78" i="10"/>
  <c r="G78" i="10"/>
  <c r="K122" i="3" l="1"/>
  <c r="P19" i="7"/>
  <c r="M19" i="7"/>
  <c r="K62" i="17"/>
  <c r="I62" i="17"/>
  <c r="G62" i="17"/>
  <c r="E62" i="17"/>
  <c r="K62" i="3"/>
  <c r="I62" i="3"/>
  <c r="G62" i="3"/>
  <c r="E62" i="3"/>
  <c r="G104" i="1"/>
  <c r="J104" i="1"/>
  <c r="M104" i="1"/>
  <c r="P104" i="1"/>
  <c r="M67" i="2"/>
  <c r="G23" i="5" l="1"/>
  <c r="P100" i="7"/>
  <c r="M37" i="14" l="1"/>
  <c r="G37" i="14"/>
  <c r="O110" i="7" l="1"/>
  <c r="N110" i="7"/>
  <c r="P110" i="7" s="1"/>
  <c r="L110" i="7"/>
  <c r="K110" i="7"/>
  <c r="I110" i="7"/>
  <c r="H110" i="7"/>
  <c r="P71" i="7"/>
  <c r="M71" i="7"/>
  <c r="J71" i="7"/>
  <c r="G71" i="7"/>
  <c r="P70" i="7"/>
  <c r="M70" i="7"/>
  <c r="J70" i="7"/>
  <c r="G70" i="7"/>
  <c r="P69" i="7"/>
  <c r="M69" i="7"/>
  <c r="J69" i="7"/>
  <c r="G69" i="7"/>
  <c r="P68" i="7"/>
  <c r="M68" i="7"/>
  <c r="J68" i="7"/>
  <c r="G68" i="7"/>
  <c r="P67" i="7"/>
  <c r="M67" i="7"/>
  <c r="J67" i="7"/>
  <c r="G67" i="7"/>
  <c r="P66" i="7"/>
  <c r="M66" i="7"/>
  <c r="J66" i="7"/>
  <c r="G66" i="7"/>
  <c r="P65" i="7"/>
  <c r="M65" i="7"/>
  <c r="J65" i="7"/>
  <c r="G65" i="7"/>
  <c r="P64" i="7"/>
  <c r="M64" i="7"/>
  <c r="J64" i="7"/>
  <c r="G64" i="7"/>
  <c r="G72" i="7"/>
  <c r="J72" i="7"/>
  <c r="M72" i="7"/>
  <c r="P72" i="7"/>
  <c r="E73" i="7"/>
  <c r="F73" i="7"/>
  <c r="H73" i="7"/>
  <c r="I73" i="7"/>
  <c r="K73" i="7"/>
  <c r="L73" i="7"/>
  <c r="N73" i="7"/>
  <c r="O73" i="7"/>
  <c r="P73" i="7" s="1"/>
  <c r="P63" i="7"/>
  <c r="M63" i="7"/>
  <c r="J63" i="7"/>
  <c r="G63" i="7"/>
  <c r="P62" i="7"/>
  <c r="M62" i="7"/>
  <c r="J62" i="7"/>
  <c r="G62" i="7"/>
  <c r="P23" i="5"/>
  <c r="M23" i="5"/>
  <c r="J23" i="5"/>
  <c r="Q42" i="5"/>
  <c r="N42" i="5"/>
  <c r="M110" i="7" l="1"/>
  <c r="G73" i="7"/>
  <c r="M73" i="7"/>
  <c r="J73" i="7"/>
  <c r="G17" i="7"/>
  <c r="O40" i="14" l="1"/>
  <c r="N40" i="14"/>
  <c r="P37" i="14"/>
  <c r="O13" i="14"/>
  <c r="O57" i="14" s="1"/>
  <c r="N13" i="14"/>
  <c r="N57" i="14" l="1"/>
  <c r="M56" i="2"/>
  <c r="G51" i="2"/>
  <c r="D51" i="2"/>
  <c r="J47" i="2"/>
  <c r="J45" i="2" s="1"/>
  <c r="G47" i="2"/>
  <c r="G45" i="2" s="1"/>
  <c r="O15" i="2"/>
  <c r="O11" i="2"/>
  <c r="L11" i="2"/>
  <c r="I11" i="2"/>
  <c r="J36" i="12"/>
  <c r="G36" i="12"/>
  <c r="O89" i="1" l="1"/>
  <c r="Q101" i="1" l="1"/>
  <c r="M36" i="12" l="1"/>
  <c r="K37" i="17" l="1"/>
  <c r="I37" i="17"/>
  <c r="G37" i="17"/>
  <c r="E37" i="17"/>
  <c r="K37" i="3"/>
  <c r="P69" i="1"/>
  <c r="O69" i="1"/>
  <c r="I122" i="3" l="1"/>
  <c r="G122" i="3"/>
  <c r="K42" i="3"/>
  <c r="K40" i="3" s="1"/>
  <c r="I42" i="3"/>
  <c r="I40" i="3" s="1"/>
  <c r="K51" i="3"/>
  <c r="I51" i="3"/>
  <c r="G51" i="3"/>
  <c r="G55" i="3" s="1"/>
  <c r="E51" i="3"/>
  <c r="E55" i="3" s="1"/>
  <c r="K51" i="17"/>
  <c r="I51" i="17"/>
  <c r="G51" i="17"/>
  <c r="G55" i="17" s="1"/>
  <c r="E51" i="17"/>
  <c r="E55" i="17" s="1"/>
  <c r="K46" i="17"/>
  <c r="K42" i="17"/>
  <c r="K40" i="17" s="1"/>
  <c r="I42" i="17"/>
  <c r="I40" i="17" s="1"/>
  <c r="I55" i="17" s="1"/>
  <c r="K55" i="17"/>
  <c r="G11" i="13"/>
  <c r="L11" i="12"/>
  <c r="K11" i="12"/>
  <c r="I11" i="12"/>
  <c r="H11" i="12"/>
  <c r="F11" i="12"/>
  <c r="E11" i="12"/>
  <c r="J56" i="2"/>
  <c r="D56" i="2"/>
  <c r="D37" i="2" s="1"/>
  <c r="M51" i="2"/>
  <c r="J51" i="2"/>
  <c r="M47" i="2"/>
  <c r="M45" i="2" s="1"/>
  <c r="M37" i="2" s="1"/>
  <c r="I55" i="3" l="1"/>
  <c r="K55" i="3"/>
  <c r="J37" i="2"/>
  <c r="P70" i="14"/>
  <c r="G45" i="7"/>
  <c r="J45" i="7"/>
  <c r="M45" i="7"/>
  <c r="P45" i="7"/>
  <c r="G46" i="7"/>
  <c r="J46" i="7"/>
  <c r="M46" i="7"/>
  <c r="P46" i="7"/>
  <c r="G47" i="7"/>
  <c r="J47" i="7"/>
  <c r="M47" i="7"/>
  <c r="P47" i="7"/>
  <c r="G48" i="7"/>
  <c r="J48" i="7"/>
  <c r="M48" i="7"/>
  <c r="P48" i="7"/>
  <c r="G49" i="7"/>
  <c r="J49" i="7"/>
  <c r="M49" i="7"/>
  <c r="P49" i="7"/>
  <c r="G50" i="7"/>
  <c r="J50" i="7"/>
  <c r="M50" i="7"/>
  <c r="P50" i="7"/>
  <c r="G51" i="7"/>
  <c r="J51" i="7"/>
  <c r="M51" i="7"/>
  <c r="P51" i="7"/>
  <c r="G52" i="7"/>
  <c r="J52" i="7"/>
  <c r="M52" i="7"/>
  <c r="P52" i="7"/>
  <c r="P44" i="7"/>
  <c r="M44" i="7"/>
  <c r="J44" i="7"/>
  <c r="G44" i="7"/>
  <c r="P35" i="7"/>
  <c r="O21" i="7"/>
  <c r="N21" i="7"/>
  <c r="P16" i="7"/>
  <c r="L21" i="7"/>
  <c r="K21" i="7"/>
  <c r="I21" i="7"/>
  <c r="H21" i="7"/>
  <c r="F21" i="7"/>
  <c r="E21" i="7"/>
  <c r="G16" i="7"/>
  <c r="M35" i="4"/>
  <c r="M36" i="4"/>
  <c r="M37" i="4"/>
  <c r="M38" i="4"/>
  <c r="M39" i="4"/>
  <c r="M40" i="4"/>
  <c r="M34" i="4"/>
  <c r="K35" i="4"/>
  <c r="K36" i="4"/>
  <c r="K37" i="4"/>
  <c r="K38" i="4"/>
  <c r="K39" i="4"/>
  <c r="K40" i="4"/>
  <c r="K34" i="4"/>
  <c r="L42" i="4"/>
  <c r="J42" i="4"/>
  <c r="H42" i="4"/>
  <c r="I35" i="4"/>
  <c r="I36" i="4"/>
  <c r="I37" i="4"/>
  <c r="I38" i="4"/>
  <c r="I39" i="4"/>
  <c r="I40" i="4"/>
  <c r="I34" i="4"/>
  <c r="G35" i="4"/>
  <c r="G36" i="4"/>
  <c r="G37" i="4"/>
  <c r="G38" i="4"/>
  <c r="G39" i="4"/>
  <c r="G40" i="4"/>
  <c r="G34" i="4"/>
  <c r="E42" i="4"/>
  <c r="F42" i="4"/>
  <c r="I37" i="3"/>
  <c r="G37" i="3"/>
  <c r="E37" i="3"/>
  <c r="L57" i="14"/>
  <c r="K57" i="14"/>
  <c r="F57" i="14"/>
  <c r="E57" i="14"/>
  <c r="P13" i="14"/>
  <c r="P43" i="13"/>
  <c r="M43" i="13"/>
  <c r="P38" i="13"/>
  <c r="M38" i="13"/>
  <c r="P11" i="13"/>
  <c r="I42" i="4" l="1"/>
  <c r="G42" i="4"/>
  <c r="M42" i="4"/>
  <c r="K42" i="4"/>
  <c r="P21" i="7"/>
  <c r="P57" i="14"/>
  <c r="P20" i="11"/>
  <c r="P16" i="11"/>
  <c r="P11" i="11"/>
  <c r="M20" i="11"/>
  <c r="M16" i="11"/>
  <c r="M11" i="11"/>
  <c r="J20" i="11"/>
  <c r="J16" i="11"/>
  <c r="J11" i="11"/>
  <c r="G20" i="11"/>
  <c r="G16" i="11"/>
  <c r="P49" i="9" l="1"/>
  <c r="M49" i="9"/>
  <c r="J49" i="9"/>
  <c r="G49" i="9"/>
  <c r="P44" i="9"/>
  <c r="M44" i="9"/>
  <c r="J44" i="9"/>
  <c r="G44" i="9"/>
  <c r="P40" i="9"/>
  <c r="M40" i="9"/>
  <c r="J40" i="9"/>
  <c r="G40" i="9"/>
  <c r="P34" i="9"/>
  <c r="M34" i="9"/>
  <c r="J34" i="9"/>
  <c r="G34" i="9"/>
  <c r="P21" i="9"/>
  <c r="P16" i="9"/>
  <c r="P11" i="9"/>
  <c r="M21" i="9"/>
  <c r="M16" i="9"/>
  <c r="M13" i="9"/>
  <c r="M11" i="9"/>
  <c r="J21" i="9"/>
  <c r="J16" i="9"/>
  <c r="J13" i="9"/>
  <c r="J11" i="9"/>
  <c r="G21" i="9"/>
  <c r="G16" i="9"/>
  <c r="G11" i="9"/>
  <c r="P34" i="8"/>
  <c r="M34" i="8"/>
  <c r="J34" i="8"/>
  <c r="G34" i="8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P91" i="7"/>
  <c r="P92" i="7"/>
  <c r="P93" i="7"/>
  <c r="P94" i="7"/>
  <c r="P95" i="7"/>
  <c r="P96" i="7"/>
  <c r="P97" i="7"/>
  <c r="P98" i="7"/>
  <c r="P99" i="7"/>
  <c r="P101" i="7"/>
  <c r="P102" i="7"/>
  <c r="P103" i="7"/>
  <c r="P104" i="7"/>
  <c r="P105" i="7"/>
  <c r="P106" i="7"/>
  <c r="P107" i="7"/>
  <c r="P108" i="7"/>
  <c r="P109" i="7"/>
  <c r="P90" i="7"/>
  <c r="M90" i="7"/>
  <c r="F110" i="7"/>
  <c r="E110" i="7"/>
  <c r="Q34" i="5" l="1"/>
  <c r="N34" i="5"/>
  <c r="N27" i="2" l="1"/>
  <c r="M27" i="2"/>
  <c r="K27" i="2"/>
  <c r="J27" i="2"/>
  <c r="H27" i="2"/>
  <c r="G27" i="2"/>
  <c r="E27" i="2"/>
  <c r="D27" i="2"/>
  <c r="O26" i="2"/>
  <c r="O25" i="2"/>
  <c r="O23" i="2"/>
  <c r="F25" i="2"/>
  <c r="F26" i="2"/>
  <c r="I26" i="2"/>
  <c r="L26" i="2"/>
  <c r="F11" i="2"/>
  <c r="Q135" i="1"/>
  <c r="N135" i="1"/>
  <c r="K135" i="1"/>
  <c r="H135" i="1"/>
  <c r="P89" i="1"/>
  <c r="O87" i="1"/>
  <c r="Q88" i="1"/>
  <c r="Q90" i="1"/>
  <c r="Q91" i="1"/>
  <c r="Q92" i="1"/>
  <c r="P87" i="1"/>
  <c r="P82" i="1"/>
  <c r="O82" i="1"/>
  <c r="Q83" i="1"/>
  <c r="Q84" i="1"/>
  <c r="Q85" i="1"/>
  <c r="Q86" i="1"/>
  <c r="Q80" i="1"/>
  <c r="Q78" i="1"/>
  <c r="Q76" i="1"/>
  <c r="M69" i="1"/>
  <c r="L69" i="1"/>
  <c r="J69" i="1"/>
  <c r="I69" i="1"/>
  <c r="G69" i="1"/>
  <c r="F69" i="1"/>
  <c r="Q72" i="1"/>
  <c r="Q73" i="1"/>
  <c r="Q74" i="1"/>
  <c r="Q71" i="1"/>
  <c r="N72" i="1"/>
  <c r="N73" i="1"/>
  <c r="N74" i="1"/>
  <c r="N71" i="1"/>
  <c r="K72" i="1"/>
  <c r="K73" i="1"/>
  <c r="K74" i="1"/>
  <c r="K71" i="1"/>
  <c r="H72" i="1"/>
  <c r="H73" i="1"/>
  <c r="H74" i="1"/>
  <c r="H71" i="1"/>
  <c r="M89" i="1"/>
  <c r="M87" i="1" s="1"/>
  <c r="L89" i="1"/>
  <c r="L87" i="1" s="1"/>
  <c r="J89" i="1"/>
  <c r="J87" i="1" s="1"/>
  <c r="I89" i="1"/>
  <c r="I87" i="1" s="1"/>
  <c r="G89" i="1"/>
  <c r="G87" i="1" s="1"/>
  <c r="F89" i="1"/>
  <c r="F87" i="1" s="1"/>
  <c r="N90" i="1"/>
  <c r="N91" i="1"/>
  <c r="N92" i="1"/>
  <c r="K90" i="1"/>
  <c r="K91" i="1"/>
  <c r="K92" i="1"/>
  <c r="H90" i="1"/>
  <c r="H91" i="1"/>
  <c r="H92" i="1"/>
  <c r="O27" i="2" l="1"/>
  <c r="Q89" i="1"/>
  <c r="K87" i="1"/>
  <c r="H87" i="1"/>
  <c r="N87" i="1"/>
  <c r="Q69" i="1"/>
  <c r="F168" i="1" s="1"/>
  <c r="Q82" i="1"/>
  <c r="K89" i="1"/>
  <c r="N89" i="1"/>
  <c r="N69" i="1"/>
  <c r="E168" i="1" s="1"/>
  <c r="Q87" i="1"/>
  <c r="H89" i="1"/>
  <c r="N88" i="1"/>
  <c r="K88" i="1"/>
  <c r="H88" i="1"/>
  <c r="K84" i="1"/>
  <c r="K85" i="1"/>
  <c r="K86" i="1"/>
  <c r="N84" i="1"/>
  <c r="N85" i="1"/>
  <c r="N86" i="1"/>
  <c r="N83" i="1"/>
  <c r="K83" i="1"/>
  <c r="H84" i="1"/>
  <c r="H85" i="1"/>
  <c r="H86" i="1"/>
  <c r="H83" i="1"/>
  <c r="H82" i="1" l="1"/>
  <c r="K82" i="1"/>
  <c r="N82" i="1"/>
  <c r="F23" i="4"/>
  <c r="P66" i="14" l="1"/>
  <c r="M66" i="14"/>
  <c r="J66" i="14"/>
  <c r="G66" i="14"/>
  <c r="M35" i="7" l="1"/>
  <c r="J35" i="7"/>
  <c r="G35" i="7"/>
  <c r="G56" i="2" l="1"/>
  <c r="G37" i="2" s="1"/>
  <c r="M70" i="14" l="1"/>
  <c r="J11" i="13" l="1"/>
  <c r="M11" i="13"/>
  <c r="M39" i="12"/>
  <c r="J39" i="12"/>
  <c r="G39" i="12"/>
  <c r="M24" i="12"/>
  <c r="J24" i="12"/>
  <c r="M20" i="12"/>
  <c r="M11" i="12"/>
  <c r="J11" i="12"/>
  <c r="G11" i="12"/>
  <c r="L23" i="4"/>
  <c r="J23" i="4"/>
  <c r="H23" i="4"/>
  <c r="G13" i="4"/>
  <c r="G15" i="4"/>
  <c r="G17" i="4"/>
  <c r="G19" i="4"/>
  <c r="G21" i="4"/>
  <c r="E23" i="4"/>
  <c r="G23" i="4" s="1"/>
  <c r="M13" i="4"/>
  <c r="M14" i="4"/>
  <c r="M15" i="4"/>
  <c r="M16" i="4"/>
  <c r="M17" i="4"/>
  <c r="M18" i="4"/>
  <c r="M19" i="4"/>
  <c r="M20" i="4"/>
  <c r="M21" i="4"/>
  <c r="M22" i="4"/>
  <c r="K13" i="4"/>
  <c r="K14" i="4"/>
  <c r="K15" i="4"/>
  <c r="K16" i="4"/>
  <c r="K17" i="4"/>
  <c r="K18" i="4"/>
  <c r="K19" i="4"/>
  <c r="K20" i="4"/>
  <c r="K21" i="4"/>
  <c r="K22" i="4"/>
  <c r="I13" i="4"/>
  <c r="I14" i="4"/>
  <c r="I15" i="4"/>
  <c r="I16" i="4"/>
  <c r="I17" i="4"/>
  <c r="I18" i="4"/>
  <c r="I19" i="4"/>
  <c r="I20" i="4"/>
  <c r="I21" i="4"/>
  <c r="I22" i="4"/>
  <c r="G14" i="4"/>
  <c r="G16" i="4"/>
  <c r="G18" i="4"/>
  <c r="G20" i="4"/>
  <c r="G22" i="4"/>
  <c r="M12" i="4"/>
  <c r="K12" i="4"/>
  <c r="I12" i="4"/>
  <c r="G12" i="4"/>
  <c r="P67" i="5"/>
  <c r="O67" i="5"/>
  <c r="L67" i="5"/>
  <c r="J67" i="5"/>
  <c r="I67" i="5"/>
  <c r="G67" i="5"/>
  <c r="F67" i="5"/>
  <c r="M67" i="5"/>
  <c r="Q52" i="5"/>
  <c r="Q47" i="5"/>
  <c r="Q63" i="5"/>
  <c r="Q64" i="5"/>
  <c r="N63" i="5"/>
  <c r="N64" i="5"/>
  <c r="K63" i="5"/>
  <c r="K64" i="5"/>
  <c r="H63" i="5"/>
  <c r="H64" i="5"/>
  <c r="Q62" i="5"/>
  <c r="K47" i="5"/>
  <c r="N47" i="5"/>
  <c r="H47" i="5"/>
  <c r="H52" i="5"/>
  <c r="N52" i="5"/>
  <c r="K52" i="5"/>
  <c r="Q19" i="5"/>
  <c r="N19" i="5"/>
  <c r="K19" i="5"/>
  <c r="Q13" i="5"/>
  <c r="N13" i="5"/>
  <c r="K13" i="5"/>
  <c r="H13" i="5"/>
  <c r="H19" i="5"/>
  <c r="K67" i="5" l="1"/>
  <c r="Q67" i="5"/>
  <c r="I23" i="4"/>
  <c r="M23" i="4"/>
  <c r="K23" i="4"/>
  <c r="N67" i="5"/>
  <c r="H67" i="5"/>
  <c r="J67" i="2" l="1"/>
  <c r="G67" i="2"/>
  <c r="D67" i="2"/>
  <c r="M40" i="14"/>
  <c r="M13" i="14"/>
  <c r="G57" i="14"/>
  <c r="G40" i="14"/>
  <c r="G13" i="14"/>
  <c r="M57" i="14" l="1"/>
  <c r="M93" i="7"/>
  <c r="J93" i="7"/>
  <c r="G93" i="7"/>
  <c r="M92" i="7"/>
  <c r="J92" i="7"/>
  <c r="G92" i="7"/>
  <c r="M91" i="7"/>
  <c r="J91" i="7"/>
  <c r="G91" i="7"/>
  <c r="J90" i="7"/>
  <c r="G90" i="7"/>
  <c r="M16" i="7"/>
  <c r="J16" i="7"/>
  <c r="N62" i="5"/>
  <c r="K62" i="5"/>
  <c r="H62" i="5"/>
  <c r="G21" i="7" l="1"/>
  <c r="J21" i="7"/>
  <c r="G110" i="7"/>
  <c r="M21" i="7"/>
  <c r="J110" i="7"/>
  <c r="I25" i="2"/>
  <c r="L25" i="2"/>
  <c r="L15" i="2"/>
  <c r="I15" i="2"/>
  <c r="F15" i="2"/>
  <c r="N101" i="1"/>
  <c r="K101" i="1"/>
  <c r="H101" i="1"/>
  <c r="N80" i="1"/>
  <c r="K80" i="1"/>
  <c r="H80" i="1"/>
  <c r="N78" i="1"/>
  <c r="K78" i="1"/>
  <c r="H78" i="1"/>
  <c r="N76" i="1"/>
  <c r="K76" i="1"/>
  <c r="H76" i="1"/>
  <c r="H69" i="1"/>
  <c r="K69" i="1"/>
  <c r="H67" i="1"/>
  <c r="L27" i="2" l="1"/>
  <c r="F27" i="2"/>
  <c r="I27" i="2"/>
</calcChain>
</file>

<file path=xl/sharedStrings.xml><?xml version="1.0" encoding="utf-8"?>
<sst xmlns="http://schemas.openxmlformats.org/spreadsheetml/2006/main" count="3394" uniqueCount="1106">
  <si>
    <t>ที่</t>
  </si>
  <si>
    <t>การบริการ</t>
  </si>
  <si>
    <t>ผลผลิต</t>
  </si>
  <si>
    <t>ตัวชี้วัด</t>
  </si>
  <si>
    <t>งป.58</t>
  </si>
  <si>
    <t>งป.59</t>
  </si>
  <si>
    <t>งป.60</t>
  </si>
  <si>
    <t>งป.61</t>
  </si>
  <si>
    <t>ผลลัพธ์</t>
  </si>
  <si>
    <t>แนวโน้ม</t>
  </si>
  <si>
    <t>ผลลัพธ์คู่เทียบ</t>
  </si>
  <si>
    <t>(+/-)</t>
  </si>
  <si>
    <t>คู่เทียบ</t>
  </si>
  <si>
    <t>นจอ.</t>
  </si>
  <si>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90</t>
    </r>
  </si>
  <si>
    <t>เป้าหมาย</t>
  </si>
  <si>
    <t>ค่า</t>
  </si>
  <si>
    <t>+</t>
  </si>
  <si>
    <t>-นรจ.</t>
  </si>
  <si>
    <t>ฝึกอบรม</t>
  </si>
  <si>
    <t>-นศ.วทร.</t>
  </si>
  <si>
    <t>-นทน.สธ.ทร.</t>
  </si>
  <si>
    <t>-นทน.อส.</t>
  </si>
  <si>
    <t>-นทน.รร.ชต.</t>
  </si>
  <si>
    <t>-นพจ.</t>
  </si>
  <si>
    <t>-พจน.</t>
  </si>
  <si>
    <t>ประจำการ</t>
  </si>
  <si>
    <t>ผู้สำเร็จการ</t>
  </si>
  <si>
    <t>ร้อยละ</t>
  </si>
  <si>
    <t>ผู้เรียน</t>
  </si>
  <si>
    <t>ผู้สำเร็จ</t>
  </si>
  <si>
    <t>จำนวน</t>
  </si>
  <si>
    <t>โน้ม</t>
  </si>
  <si>
    <t>แนว</t>
  </si>
  <si>
    <t>(รร.จ่าอากาศ)</t>
  </si>
  <si>
    <t>(รร.ชุมพลฯ)</t>
  </si>
  <si>
    <t>กห.ฯ</t>
  </si>
  <si>
    <t>-ข้าราชการ</t>
  </si>
  <si>
    <r>
      <t>≥</t>
    </r>
    <r>
      <rPr>
        <sz val="14"/>
        <color theme="1"/>
        <rFont val="TH SarabunPSK"/>
        <family val="2"/>
        <charset val="222"/>
      </rPr>
      <t xml:space="preserve"> 95</t>
    </r>
  </si>
  <si>
    <t>-</t>
  </si>
  <si>
    <t>ตปท.</t>
  </si>
  <si>
    <t>ระดับความ</t>
  </si>
  <si>
    <t>≥</t>
  </si>
  <si>
    <t>≥ ระดับ 4</t>
  </si>
  <si>
    <t>ระดับ 4</t>
  </si>
  <si>
    <t>ด้านการส่งกำลัง</t>
  </si>
  <si>
    <t>สายเครื่องช่วยการศึกษา</t>
  </si>
  <si>
    <t>ด้านการส่งกำลังบำรุง</t>
  </si>
  <si>
    <t>บำรุงสายเครื่อง</t>
  </si>
  <si>
    <t>ช่วยการศึกษา</t>
  </si>
  <si>
    <t>ความพร้อม</t>
  </si>
  <si>
    <t>ของการ</t>
  </si>
  <si>
    <t>อนุศาสนาจารย์</t>
  </si>
  <si>
    <t>ด้านการ</t>
  </si>
  <si>
    <t>ประวัติศาสตร์</t>
  </si>
  <si>
    <t>ระดับ 5</t>
  </si>
  <si>
    <t xml:space="preserve">≥ </t>
  </si>
  <si>
    <t>ด้านการศึกษา</t>
  </si>
  <si>
    <t>แผนปฏิบัติราชการประจำปีของ ยศ.ทร.</t>
  </si>
  <si>
    <t>ตัวชี้วัดสำคัญใน</t>
  </si>
  <si>
    <t>ทั้งหมด</t>
  </si>
  <si>
    <t>ที่ทำได้</t>
  </si>
  <si>
    <t>ร้อยละของกิจกรรมที่ปฏิบัติได้ตามแผน</t>
  </si>
  <si>
    <t>ปฏิบัติงานประจำปีงานประกันคุณภาพ</t>
  </si>
  <si>
    <t>ที่ได้รับ งป.สนับสนุนทั้งหมด</t>
  </si>
  <si>
    <t>ร้อยละ 90</t>
  </si>
  <si>
    <t xml:space="preserve">ร้อยละของความสำเร็จในการส่งครู </t>
  </si>
  <si>
    <t>อาจารย์ สังกัด ยศ.ทร. เข้ารับการศึกษา/</t>
  </si>
  <si>
    <t>ร้อยละ 85</t>
  </si>
  <si>
    <t>-ศฝท.ฯ</t>
  </si>
  <si>
    <t>-รร.ชุมพลฯ</t>
  </si>
  <si>
    <t>-รร.พจ.ฯ</t>
  </si>
  <si>
    <t>-ฝวก.ฯ</t>
  </si>
  <si>
    <t>-วทร.ฯ</t>
  </si>
  <si>
    <t>-รร.สธ.ทร.ฯ</t>
  </si>
  <si>
    <t>-รร.ชต.ฯ</t>
  </si>
  <si>
    <t>รวม</t>
  </si>
  <si>
    <r>
      <t>≥</t>
    </r>
    <r>
      <rPr>
        <sz val="14"/>
        <color theme="1"/>
        <rFont val="TH SarabunPSK"/>
        <family val="2"/>
        <charset val="222"/>
      </rPr>
      <t xml:space="preserve"> ระดับ 4</t>
    </r>
  </si>
  <si>
    <t>-พจน.และ นพจ.รร.พจ.ฯ</t>
  </si>
  <si>
    <t xml:space="preserve"> (พจน.)</t>
  </si>
  <si>
    <t>-ทหารกองประจำการ ศฝท.ฯ</t>
  </si>
  <si>
    <t>-นรจ.รร.ชุมพลฯ</t>
  </si>
  <si>
    <t xml:space="preserve">-ข้าราชการ กห.ต่ำกว่าสัญญาบัตร </t>
  </si>
  <si>
    <t>-นทน.รร.ชต.ฯ</t>
  </si>
  <si>
    <t>-นทน.รร.สธ.ทร.ฯ</t>
  </si>
  <si>
    <t>-นักศึกษา วทร.ฯ</t>
  </si>
  <si>
    <r>
      <t>(</t>
    </r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3.51)</t>
    </r>
  </si>
  <si>
    <t>ระดับความพึงพอใจของผู้เข้ารับการอบรม</t>
  </si>
  <si>
    <t xml:space="preserve">ต่อการให้การอบรมภาษาต่างประเทศ </t>
  </si>
  <si>
    <t>ณ ศภษ.ยศ.ทร.</t>
  </si>
  <si>
    <t>-หลักสูตร English for Communication</t>
  </si>
  <si>
    <t>ของประเทศไทยแบบเร่งรัด</t>
  </si>
  <si>
    <t>การบริการหลัก</t>
  </si>
  <si>
    <t>ค่าเฉลี่ย</t>
  </si>
  <si>
    <t>ระดับ</t>
  </si>
  <si>
    <r>
      <t>(</t>
    </r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3.51</t>
    </r>
    <r>
      <rPr>
        <sz val="14"/>
        <color theme="1"/>
        <rFont val="TH SarabunPSK"/>
        <family val="2"/>
        <charset val="222"/>
      </rPr>
      <t>)</t>
    </r>
  </si>
  <si>
    <t>-รร.ชุมพลฯ (นรจ.)</t>
  </si>
  <si>
    <t>-ศภษ.ฯ</t>
  </si>
  <si>
    <t>-รร.สธ.ทร.ฯ (สธ.ทร.)</t>
  </si>
  <si>
    <t>-รร.สธ.ทร.ฯ (อส.)</t>
  </si>
  <si>
    <t>-รร.ชุมพลฯ (ข้าราชการ กห.)</t>
  </si>
  <si>
    <r>
      <t>≤</t>
    </r>
    <r>
      <rPr>
        <sz val="14"/>
        <color theme="1"/>
        <rFont val="TH SarabunPSK"/>
        <family val="2"/>
        <charset val="222"/>
      </rPr>
      <t xml:space="preserve"> ระดับ 2</t>
    </r>
  </si>
  <si>
    <r>
      <t>(</t>
    </r>
    <r>
      <rPr>
        <sz val="14"/>
        <color theme="1"/>
        <rFont val="TH SarabunPSK"/>
        <family val="2"/>
      </rPr>
      <t>≤ 2.50</t>
    </r>
    <r>
      <rPr>
        <sz val="14"/>
        <color theme="1"/>
        <rFont val="TH SarabunPSK"/>
        <family val="2"/>
        <charset val="222"/>
      </rPr>
      <t>)</t>
    </r>
  </si>
  <si>
    <t>(หน่วย)</t>
  </si>
  <si>
    <t>ด้านการอนุศาสนาจารย์</t>
  </si>
  <si>
    <t>ด้านการประวัติศาสตร์</t>
  </si>
  <si>
    <t>อัตรา</t>
  </si>
  <si>
    <t>บรรจุ</t>
  </si>
  <si>
    <t>พล.ท.</t>
  </si>
  <si>
    <t>พล.ร.ต.</t>
  </si>
  <si>
    <t>น.อ.พิเศษ</t>
  </si>
  <si>
    <t>น.อ.</t>
  </si>
  <si>
    <t>น.ท.</t>
  </si>
  <si>
    <t>น.ต.</t>
  </si>
  <si>
    <t>ร.ต.-ร.อ.</t>
  </si>
  <si>
    <t>พ.จ.ต.-พ.จ.อ.</t>
  </si>
  <si>
    <t>จ.ต.-จ.อ.</t>
  </si>
  <si>
    <t>พลทหาร</t>
  </si>
  <si>
    <t>ลูกจ้าง/พนักงานราชการ</t>
  </si>
  <si>
    <t>ผู้บริหาร</t>
  </si>
  <si>
    <t>ครู/อาจารย์</t>
  </si>
  <si>
    <t>อื่น ๆ</t>
  </si>
  <si>
    <t>ด้าน</t>
  </si>
  <si>
    <t>กิจกรรม</t>
  </si>
  <si>
    <t>ค่าเป้าหมาย</t>
  </si>
  <si>
    <t>ประเมินความผาสุก</t>
  </si>
  <si>
    <t>ร้อยละจำนวนผู้ตอบ</t>
  </si>
  <si>
    <t>กิจกรรม 5 ส.</t>
  </si>
  <si>
    <t>แบบประเมินความ</t>
  </si>
  <si>
    <t>ผาสุก</t>
  </si>
  <si>
    <t>ที่ได้</t>
  </si>
  <si>
    <t>ส่งเสริมสุขภาพ</t>
  </si>
  <si>
    <t>-ทดสอบสมรรถภาพ</t>
  </si>
  <si>
    <t>ร้อยละของจำนวน</t>
  </si>
  <si>
    <t>แผนที่กำหนด</t>
  </si>
  <si>
    <t>ความปลอดภัย</t>
  </si>
  <si>
    <t>-ซ้อมดับเพลิง</t>
  </si>
  <si>
    <t>-กู้ยืมเงิน</t>
  </si>
  <si>
    <t>-ฌาปนกิจสงเคราะห์</t>
  </si>
  <si>
    <t>-ทุนการศึกษา</t>
  </si>
  <si>
    <t xml:space="preserve"> </t>
  </si>
  <si>
    <t>ร้อยละ 100</t>
  </si>
  <si>
    <t>สถิติ</t>
  </si>
  <si>
    <t>การขอย้ายออกนอกหน่วย</t>
  </si>
  <si>
    <t>จำนวนผู้ขอย้ายออกนอกหน่วย</t>
  </si>
  <si>
    <t>หน่วย</t>
  </si>
  <si>
    <t>ที่ได้รับการพัฒนา</t>
  </si>
  <si>
    <t>ฝวก.ฯ</t>
  </si>
  <si>
    <t>วทร.ฯ</t>
  </si>
  <si>
    <t>รร.สธ.ทร.ฯ</t>
  </si>
  <si>
    <t>รร.ชต.ฯ</t>
  </si>
  <si>
    <t xml:space="preserve">รร.ชุมพลฯ </t>
  </si>
  <si>
    <t>สถานศึกษา</t>
  </si>
  <si>
    <t>หน่วยที่มี</t>
  </si>
  <si>
    <t>≥ ร้อยละ 90</t>
  </si>
  <si>
    <t>≥ ร้อยละ 60</t>
  </si>
  <si>
    <t>จำนวนบุคลากร</t>
  </si>
  <si>
    <t>กธก.ฯ</t>
  </si>
  <si>
    <t>กศษ.ฯ</t>
  </si>
  <si>
    <t>กบ.ฯ</t>
  </si>
  <si>
    <t>กง.ฯ</t>
  </si>
  <si>
    <t>สน.รนภ.ฯ</t>
  </si>
  <si>
    <t>รร.สธ.ฯ</t>
  </si>
  <si>
    <t>รร.พจ.ฯ</t>
  </si>
  <si>
    <t>ศฝท.ฯ</t>
  </si>
  <si>
    <t>ศภษ.ฯ</t>
  </si>
  <si>
    <t>ศยร.ฯ</t>
  </si>
  <si>
    <t>กบศ.ฯ</t>
  </si>
  <si>
    <t>กปภ.ฯ</t>
  </si>
  <si>
    <t>กหส.ฯ</t>
  </si>
  <si>
    <t>กปศ.ฯ</t>
  </si>
  <si>
    <t>กอศ.ฯ</t>
  </si>
  <si>
    <t>กอง สน.ฯ</t>
  </si>
  <si>
    <t>วิธีการถ่ายทอด</t>
  </si>
  <si>
    <t>รูปแบบการสื่อสาร</t>
  </si>
  <si>
    <t>กลุ่มเป้าหมาย</t>
  </si>
  <si>
    <t>เนื้อหาการถ่ายทอด</t>
  </si>
  <si>
    <t>แบบสองทาง</t>
  </si>
  <si>
    <t>แบบทางเดียว</t>
  </si>
  <si>
    <t>กำลังพล</t>
  </si>
  <si>
    <t>ผู้มีส่วนได้ส่วนเสีย</t>
  </si>
  <si>
    <t>หน่วยเกี่ยวข้อง</t>
  </si>
  <si>
    <t>วิสัยทัศน์</t>
  </si>
  <si>
    <t>นโยบาย</t>
  </si>
  <si>
    <t>ประชุม</t>
  </si>
  <si>
    <t>หนังสือเวียน</t>
  </si>
  <si>
    <t>ประกาศ</t>
  </si>
  <si>
    <t>ป้ายประชาสัมพันธ์</t>
  </si>
  <si>
    <t>เว็บไซต์</t>
  </si>
  <si>
    <t>การเล่าสู่กันฟัง</t>
  </si>
  <si>
    <t>ค่านิยม</t>
  </si>
  <si>
    <t>ผู้รับบริการ</t>
  </si>
  <si>
    <t>ผู้บริหารถ่ายทอดให้ผู้ใต้บังคับบัญชา</t>
  </si>
  <si>
    <t>หัวข้อ</t>
  </si>
  <si>
    <t>ร้อยละจำนวนเงินที่เบิกจ่าย</t>
  </si>
  <si>
    <t>ร้อยละของจำนวนการใช้จ่าย</t>
  </si>
  <si>
    <t>การบริหารการเงิน</t>
  </si>
  <si>
    <t>และงบประมาณ</t>
  </si>
  <si>
    <t>ร้อยละของจำนวนครั้งในการ</t>
  </si>
  <si>
    <t>การควบคุมภายใน</t>
  </si>
  <si>
    <t>ยศ.ทร.</t>
  </si>
  <si>
    <t>การปฏิบัติตามแผน</t>
  </si>
  <si>
    <t>กฎระเบียบข้อบังคับ</t>
  </si>
  <si>
    <t>และกฎหมาย</t>
  </si>
  <si>
    <t>หน่วยงาน</t>
  </si>
  <si>
    <t>ที่ใช้กฎ ระเบียบ</t>
  </si>
  <si>
    <t>ผลการปฏิบัติตามข้อกำหนด</t>
  </si>
  <si>
    <t>รร.ชุมพลฯ</t>
  </si>
  <si>
    <t>ที่กำหนด</t>
  </si>
  <si>
    <t>กฎระเบียบ</t>
  </si>
  <si>
    <t>ระเบียบ ยศ.ทร. ว่าด้วยการดำเนินการศึกษาของสถานศึกษา</t>
  </si>
  <si>
    <t>เหนือกว่า</t>
  </si>
  <si>
    <t>สน.นายก</t>
  </si>
  <si>
    <t>ทร.</t>
  </si>
  <si>
    <t>คู่มือพิธีการพิธีกรรมใน ทร.</t>
  </si>
  <si>
    <t>วธ.</t>
  </si>
  <si>
    <t>แนวทางคู่มือการจัดเก็บเอกสารจดหมายเหตุ ทร.</t>
  </si>
  <si>
    <t>พ.ร.บ.ข้อมูลข่าวสารของราชการ พ.ศ.2540</t>
  </si>
  <si>
    <t>พ.ร.บ.จดหมายเหตุแห่งชาติ พ.ศ.2556</t>
  </si>
  <si>
    <t>ตามข้อ</t>
  </si>
  <si>
    <t>กำหนด</t>
  </si>
  <si>
    <t>การกำกับดูแล</t>
  </si>
  <si>
    <t>กิจกรรม/โครงการ</t>
  </si>
  <si>
    <t>-พัฒนาวัด</t>
  </si>
  <si>
    <t>-ปลูกต้นไม้</t>
  </si>
  <si>
    <t>-ปล่อยปลา</t>
  </si>
  <si>
    <t>-บริจาคโลหิต</t>
  </si>
  <si>
    <t>-ทอดกฐิน/ทอดฝ้าป่า</t>
  </si>
  <si>
    <t>-บริจาคสิ่งของ</t>
  </si>
  <si>
    <t>-ทำบุญตักบาตร</t>
  </si>
  <si>
    <t>โครงการจิตอาสา</t>
  </si>
  <si>
    <t>สนับสนุนการฝึกต่าง ๆ</t>
  </si>
  <si>
    <t>ประชุมวิชาการ</t>
  </si>
  <si>
    <t>งป60</t>
  </si>
  <si>
    <t>ร้อยละของจำนวนครั้งในการจัด</t>
  </si>
  <si>
    <t xml:space="preserve">โน้ม </t>
  </si>
  <si>
    <t>การเติบโต</t>
  </si>
  <si>
    <t>การสร้างขีดความ</t>
  </si>
  <si>
    <t>ประเภทกระบวนการ</t>
  </si>
  <si>
    <t xml:space="preserve">แนวโน้ม </t>
  </si>
  <si>
    <t>กระบวนการหลัก</t>
  </si>
  <si>
    <t>ร้อยละของจำนวนตัวชี้วัด</t>
  </si>
  <si>
    <t>กระบวนการสนับสนุน</t>
  </si>
  <si>
    <t>จำนวนครั้งในการฝึกซ้อมแผนบริหารความต่อเนื่องในสภาวะวิกฤต</t>
  </si>
  <si>
    <t>ด้านความปลอดภัย</t>
  </si>
  <si>
    <t>จำนวนครั้งในการฝึกซ้อมดับเพลิงภายใน ยศ.ทร.</t>
  </si>
  <si>
    <t>จำนวนครั้งในการเกิดอุบัติเหตุการจราจรภายใน ยศ.ทร.</t>
  </si>
  <si>
    <t>ด้านการเตรียมพร้อมต่อภาวะฉุกเฉิน</t>
  </si>
  <si>
    <t>≥ 1 ครั้ง/ปี</t>
  </si>
  <si>
    <t>≥ 2 ครั้ง/ปี</t>
  </si>
  <si>
    <t>ด้านการผลิตกำลังพล</t>
  </si>
  <si>
    <t>ด้านการพัฒนากำลังพล</t>
  </si>
  <si>
    <t>-ข้าราชการ กห.พลเรือน</t>
  </si>
  <si>
    <t>-ผู้อบรมภาษา ตปท.</t>
  </si>
  <si>
    <t>ด้านการผลิต</t>
  </si>
  <si>
    <t>ทหารกองประจำการ</t>
  </si>
  <si>
    <t>นักเรียนจ่า</t>
  </si>
  <si>
    <t>นักเรียนจ่าอากาศ</t>
  </si>
  <si>
    <t>ผู้อบรมภาษา ปตท.</t>
  </si>
  <si>
    <t>ด้านอนุศาสนาจารย์</t>
  </si>
  <si>
    <t>ด้านส่งกำลังบำรุง</t>
  </si>
  <si>
    <t>ด้านประวัติศาสตร์</t>
  </si>
  <si>
    <t>กิจกรรมเทิดพระเกียรติ</t>
  </si>
  <si>
    <t>กิจกรรมประกันคุณภาพ</t>
  </si>
  <si>
    <t>ส่งครูเข้ารับการอบรม</t>
  </si>
  <si>
    <t>-ผู้อบรมภาษาต่างประเทศ</t>
  </si>
  <si>
    <t>-ด้านการส่งกำลังบำรุง</t>
  </si>
  <si>
    <t>-ด้านการอนุศาสนาจารย์</t>
  </si>
  <si>
    <t>-ด้านการประวัติศาสตร์</t>
  </si>
  <si>
    <t>-ด้านการผลิตกำลังพล</t>
  </si>
  <si>
    <t>-ด้านการพัฒนากำลังพล</t>
  </si>
  <si>
    <t>นโยบาย ผบ.ทร.</t>
  </si>
  <si>
    <t>แผนปฏิบัติราชการ</t>
  </si>
  <si>
    <t>-การร้องเรียน</t>
  </si>
  <si>
    <t>กิจกรรมเทิดพระเกียรติ/บำเพ็ญประโยชน์</t>
  </si>
  <si>
    <t>ด้านความปลอดภัย (ซ้อมดับเพลิง)</t>
  </si>
  <si>
    <t>ด้านความปลอดภัย (อุบัติเหตุ)</t>
  </si>
  <si>
    <t>การพัฒนาภาษา ตปท.</t>
  </si>
  <si>
    <t>ผู้พัฒนาภาษา</t>
  </si>
  <si>
    <t>-ทหารกองประจำการ</t>
  </si>
  <si>
    <t>-ผู้อบรม ภาษา ตปท.</t>
  </si>
  <si>
    <t>ด้านการส่งกำลังบำรุงสายเครื่องช่วยการศึกษา</t>
  </si>
  <si>
    <t>-ข้าราชการ กห.</t>
  </si>
  <si>
    <t>จำนวนผลงาน</t>
  </si>
  <si>
    <t>≥ ร้อยละ 80</t>
  </si>
  <si>
    <t>-การจัดทำบัตรผ่าน</t>
  </si>
  <si>
    <t>พื้นที่ห้วงห้าม</t>
  </si>
  <si>
    <t>จำนวนผู้ที่ได้รับ</t>
  </si>
  <si>
    <t>-ความปลอดภัย (บัตรผ่าน)</t>
  </si>
  <si>
    <t>-ความปลอดภัย (ซ้อมดับเพลิง)</t>
  </si>
  <si>
    <t>การบริหารเงินและงบประมาณ</t>
  </si>
  <si>
    <t>การติดตามงาน</t>
  </si>
  <si>
    <t>-การรายงานตามแผนที่กำหนด</t>
  </si>
  <si>
    <t>-ประชุมตามแผนที่กำหนด</t>
  </si>
  <si>
    <t xml:space="preserve">หลักนิติธรรม โปร่งใส </t>
  </si>
  <si>
    <t>จริยธรรม</t>
  </si>
  <si>
    <t xml:space="preserve"> (+/-)</t>
  </si>
  <si>
    <t>ทำได้</t>
  </si>
  <si>
    <t>กระบวนการ</t>
  </si>
  <si>
    <t>การปรับปรุง</t>
  </si>
  <si>
    <t>ของกระบวนการ</t>
  </si>
  <si>
    <t>ประสิทธิภาพ</t>
  </si>
  <si>
    <t>ประเภท</t>
  </si>
  <si>
    <t>≥ ร้อยละ 50</t>
  </si>
  <si>
    <t>พ.ร.บ.การจัดซื้อจัดจ้าง พ.ศ.2560</t>
  </si>
  <si>
    <t>พ.ร.บ.ข้าราชการทหาร พ.ศ.2521</t>
  </si>
  <si>
    <t>ระเบียบ ทร. ว่าด้วยการศึกษา พ.ศ.2530</t>
  </si>
  <si>
    <t>กห.</t>
  </si>
  <si>
    <t>-กปศ.ฯ</t>
  </si>
  <si>
    <t>รายงานการประเมินตนเอง</t>
  </si>
  <si>
    <t>หมวด 7 ผลลัพธ์การดำเนินการ</t>
  </si>
  <si>
    <t>ตามเกณฑ์คุณภาพการบริหารจัดการภาครัฐ พ.ศ.2558</t>
  </si>
  <si>
    <t>หน้า</t>
  </si>
  <si>
    <t>-นรจ. (รร.ชุมพลฯ ยศ.ทร.)</t>
  </si>
  <si>
    <t>กราฟแสดงผลลัพธ์ด้านการผลิตและการบริการตามพันธกิจของ ยศ.ทร. ข้อ 7.1 ข้อ (1)</t>
  </si>
  <si>
    <t>กราฟแสดงผลลัพธ์ด้านการนำยุทธศาสตร์ไปสู่การปฏิบัติ ข้อ 7.1 ข้อ (2)</t>
  </si>
  <si>
    <t>กรมยุทธศึกษาทหารเรือ ได้ให้ความสำคัญกับผู้รับบริการและผู้มีส่วนได้ส่วนเสีย โดยให้ผู้รับบริการและผู้มีส่วนได้ส่วนเสียเป็นผู้ประเมินผล</t>
  </si>
  <si>
    <r>
      <t xml:space="preserve">7.3 </t>
    </r>
    <r>
      <rPr>
        <b/>
        <u/>
        <sz val="20"/>
        <color theme="1"/>
        <rFont val="TH SarabunPSK"/>
        <family val="2"/>
      </rPr>
      <t>ผลลัพธ์ด้านการมุ่งเน้นบุคลาก</t>
    </r>
    <r>
      <rPr>
        <b/>
        <sz val="20"/>
        <color theme="1"/>
        <rFont val="TH SarabunPSK"/>
        <family val="2"/>
      </rPr>
      <t>ร</t>
    </r>
  </si>
  <si>
    <t>บรรยากาศการ</t>
  </si>
  <si>
    <t>ทำงาน</t>
  </si>
  <si>
    <r>
      <t xml:space="preserve">7.3 </t>
    </r>
    <r>
      <rPr>
        <b/>
        <u/>
        <sz val="20"/>
        <color rgb="FF0000FF"/>
        <rFont val="TH SarabunPSK"/>
        <family val="2"/>
      </rPr>
      <t>ผลลัพธ์ด้านการมุ่งเน้นบุคลาก</t>
    </r>
    <r>
      <rPr>
        <b/>
        <sz val="20"/>
        <color rgb="FF0000FF"/>
        <rFont val="TH SarabunPSK"/>
        <family val="2"/>
      </rPr>
      <t>ร</t>
    </r>
  </si>
  <si>
    <t xml:space="preserve">              นอกเหนือจากการจัดสภาพแวดล้อม สิ่งอำนวยความสะดวก เพื่อส่งเสริมบรรยากาศการทำงานของกำลังพล ตลอดจนจัดกิจกรรมและสวัสดิภาพ </t>
  </si>
  <si>
    <t>จะต้องได้รับการพัฒนาเพิ่มพูนความรู้และประสบการณ์เช่นกัน โดยเฉพาะอย่างยิ่งกำลังพลในกลุ่มครู/อาจารย์ จึงได้จัดให้มีการพัฒนากำลังพลตามโอกาสและงบประมาณ</t>
  </si>
  <si>
    <t>ที่ได้รับการสนับสนุนจากกองทัพเรือในโครงการศึกษา อบรม ประชุม และสัมมนาของหน่วยต่าง ๆ ทั้งในและนอกกองทัพเรือ โดยผลลัพธ์ที่แสดงว่าบุคลากรกลุ่มผู้บริหาร</t>
  </si>
  <si>
    <t>ส่วนราชการ/</t>
  </si>
  <si>
    <t>ผู้บริหารหน่วย</t>
  </si>
  <si>
    <r>
      <t xml:space="preserve">7.4 </t>
    </r>
    <r>
      <rPr>
        <b/>
        <u/>
        <sz val="20"/>
        <color rgb="FF0000FF"/>
        <rFont val="TH SarabunPSK"/>
        <family val="2"/>
      </rPr>
      <t>ผลลัพธ์ด้านการนำองค์การและการกำกับดูแลองค์การ</t>
    </r>
  </si>
  <si>
    <t xml:space="preserve">       ก. ผลลัพธ์ด้านการนำองค์การ การกำกับดูแลองค์การ และความรับผิดชอบต่อสังคม </t>
  </si>
  <si>
    <t xml:space="preserve">                    กรมยุทธศึกษาทหารเรือได้มีการถ่ายทอดวิสัยทัศน์ นโยบาย และค่านิยม ไปสู่การปฏิบัติ  ผ่านระบบการนำองค์การไปยังบุคลากรภายในหน่วย หรือ</t>
  </si>
  <si>
    <t>หน้า  7.4/1</t>
  </si>
  <si>
    <t xml:space="preserve">                   เจ้ากรมยุทธศึกษาทหารเรือ ได้มีการกำกับดูแลส่วนราชการและความรับผิดชอบด้านการเงินของหน่วย ในรูปของการกำกับติดตามการรายงานผลการบริหาร</t>
  </si>
  <si>
    <t>การเงินและงบประมาณของหน่วย โดยมีตัวชี้วัดที่สำคัญและผลลัพธ์ตามตารางและกราฟที่แสดง ดังนี้</t>
  </si>
  <si>
    <r>
      <t xml:space="preserve">7.4 </t>
    </r>
    <r>
      <rPr>
        <b/>
        <u/>
        <sz val="18"/>
        <color rgb="FF0000FF"/>
        <rFont val="TH SarabunPSK"/>
        <family val="2"/>
      </rPr>
      <t>ผลลัพธ์ด้านการนำองค์การและการกำกับดูแลองค์การ</t>
    </r>
  </si>
  <si>
    <t>หน้า  7.4/2</t>
  </si>
  <si>
    <t>โดยมีตัวชี้วัดที่สำคัญและผลลัพธ์ตามตารางและกราฟที่แสดง ดังนี้</t>
  </si>
  <si>
    <t xml:space="preserve">                   เจ้ากรมยุทธศึกษาทหารเรือ ได้มีการกำกับดูแลส่วนราชการให้ปฏิบัติตามกฎ ระเบียบ ข้อบังคับ กฎหมาย และข้อกำหนดที่สำคัญ </t>
  </si>
  <si>
    <t>ปฏิบัติตามข้อกำหนด</t>
  </si>
  <si>
    <t>หน้า  7.4/3</t>
  </si>
  <si>
    <t>หน้า  7.4/4</t>
  </si>
  <si>
    <t>หน้า  7.4/6</t>
  </si>
  <si>
    <t>หน้า  7.4/9</t>
  </si>
  <si>
    <t xml:space="preserve">                  เจ้ากรมยุทธศึกษาทหารเรือ ได้มีการบริหารงานหน่วยโดยยึดหลักการปกครองตามหลักธรรมาภิบาล เน้นเรื่องการประพฤติปฏิบัติตามหลักนิติธรรม</t>
  </si>
  <si>
    <t>ความโปร่งใส และจริยธรรม โดยมีตัวชี้วัดที่สำคัญและผลลัพธ์ตามตารางและกราฟที่แสดง ดังนี้</t>
  </si>
  <si>
    <t>หน้า  7.4/10</t>
  </si>
  <si>
    <t>หน้า  7.4/11</t>
  </si>
  <si>
    <r>
      <t xml:space="preserve">7.5 </t>
    </r>
    <r>
      <rPr>
        <b/>
        <u/>
        <sz val="18"/>
        <color rgb="FF0000FF"/>
        <rFont val="TH SarabunPSK"/>
        <family val="2"/>
      </rPr>
      <t xml:space="preserve">ผลลัพธ์ด้านงบประมาณ การเงิน และการเติบโต </t>
    </r>
  </si>
  <si>
    <t xml:space="preserve">                   กรมยุทธศึกษาทหารเรือได้มีการบริหารการใช้จ่ายการเงินและการงบประมาณ เป็นไปตามที่ได้รับจัดสรรจากกองทัพเรือ และตามระเบียบที่เกี่ยวข้อง </t>
  </si>
  <si>
    <t xml:space="preserve">                   กรมยุทธศึกษาทหารเรือ มุ่งมั่นที่จะเป็นองค์กรชั้นนำที่มีคุณภาพ และสร้างโอกาสการแข่งขัน   จึงต้องมีการพัฒนาระบบการบริหารอย่างต่อเนื่อง และปัจจัย</t>
  </si>
  <si>
    <t>แข่งขัน</t>
  </si>
  <si>
    <t>สามารถในการ</t>
  </si>
  <si>
    <t>หน้า  7.5/1</t>
  </si>
  <si>
    <t>หน้า  7.5/2</t>
  </si>
  <si>
    <r>
      <t xml:space="preserve">7.6 </t>
    </r>
    <r>
      <rPr>
        <b/>
        <u/>
        <sz val="18"/>
        <color rgb="FF0000FF"/>
        <rFont val="TH SarabunPSK"/>
        <family val="2"/>
      </rPr>
      <t>ผลลัพธ์ด้านประสิทธิผลของกระบวนการและการจัดการห่วงโซ่อุปทาน</t>
    </r>
  </si>
  <si>
    <t xml:space="preserve">                  กรมยุทธศึกษาทหารเรือ ได้มีการออกแบบกระบวนการโดยพิจารณาจากภารกิจ พันธกิจ และเป้าประสงค์ในแผนยุทธศาสตร์ของกรมยุทธศึกษาทหารเรือ </t>
  </si>
  <si>
    <t>หน้า  7.5/3</t>
  </si>
  <si>
    <t xml:space="preserve">                  1.  แผนบริหารจัดการความเสี่ยงด้านเทคโนโลยีสารสนเทศและการสื่อสารของกรมยุทธศึกษาทหารเรือ</t>
  </si>
  <si>
    <t xml:space="preserve">                  กรมยุทธศึกษาทหารเรือ ได้มีการจัดการห่วงโซ่อุปทาน เพื่อให้ผลผลิตหลักของกรมยุทธศึกษาทหารเรือ คือ ผู้สำเร็จการศึกษาและการบริการของ</t>
  </si>
  <si>
    <t>หน้า  7.6/1</t>
  </si>
  <si>
    <t>หน้า  7.6/2</t>
  </si>
  <si>
    <t>หน้า  7.6/3</t>
  </si>
  <si>
    <t>หน้า  7.6/4</t>
  </si>
  <si>
    <t>หน้า  7.6/5</t>
  </si>
  <si>
    <t>ร้อยละของจำนวนหน่วย</t>
  </si>
  <si>
    <t>กระบวนการที่มีการ</t>
  </si>
  <si>
    <t>กระบวนการที่ปรับปรุง</t>
  </si>
  <si>
    <t>หน่วยที่จัดทำ BP</t>
  </si>
  <si>
    <t xml:space="preserve">                  4.  คำสั่ง ยศ.ทร. (เฉพาะ) ที่ 1033/2559 เรื่อง การปฏิบัติเกี่ยวกับการดับเพลิง ลง 11 พ.ค.59</t>
  </si>
  <si>
    <t xml:space="preserve">                 โดยมีตัวชี้วัดที่สำคัญและผลลัพธ์ตามตารางและกราฟที่แสดง ดังนี้</t>
  </si>
  <si>
    <t xml:space="preserve">                  2.  แผนบริหารความต่อเนื่อง กรณีเกิดเหตุการณ์ชุมนุมทางการเมือง การประท้วง การจลาจบ พ.ศ.2558</t>
  </si>
  <si>
    <t xml:space="preserve">                  3.  ระเบียบ ยศ.ทร. ว่าด้วยการผ่านเข้า-ออก พื้นที่กองบัญชาการ กรมยุทธศึกษาทหารเรือ พ.ศ.2553</t>
  </si>
  <si>
    <t>กรมยุทธศึกษาทหารเรือ</t>
  </si>
  <si>
    <t>หน้า 7.3/1</t>
  </si>
  <si>
    <t>หน้า 7.3/2</t>
  </si>
  <si>
    <t>หน้า 7.3/4</t>
  </si>
  <si>
    <t>หน้า 7.3/9</t>
  </si>
  <si>
    <t>หน้า 7.3/10</t>
  </si>
  <si>
    <t>หน้า 7.3/12</t>
  </si>
  <si>
    <t>หน้า  7.6/8</t>
  </si>
  <si>
    <t>หน้า 7.1/1</t>
  </si>
  <si>
    <t>หน้า 7.1/2</t>
  </si>
  <si>
    <t>หน้า 7.1/3</t>
  </si>
  <si>
    <t>หน้า 7.1/4</t>
  </si>
  <si>
    <t>หน้า 7.1/5</t>
  </si>
  <si>
    <t>หน้า 7.1/6</t>
  </si>
  <si>
    <t>หน้า 7.1/7</t>
  </si>
  <si>
    <t>หน้า 7.1/8</t>
  </si>
  <si>
    <t>หน้า 7.1/10</t>
  </si>
  <si>
    <t>หน้า 7.2/1</t>
  </si>
  <si>
    <t>หน้า 7.2/2</t>
  </si>
  <si>
    <t>หน้า 7.2/3</t>
  </si>
  <si>
    <t>หน้า 7.2/4</t>
  </si>
  <si>
    <r>
      <rPr>
        <sz val="7"/>
        <color theme="1"/>
        <rFont val="Times New Roman"/>
        <family val="1"/>
      </rPr>
      <t xml:space="preserve">- </t>
    </r>
    <r>
      <rPr>
        <sz val="14"/>
        <color theme="1"/>
        <rFont val="TH SarabunPSK"/>
        <family val="2"/>
      </rPr>
      <t>หลักสูตรภาษามาลายูท้องถิ่นภาคใต้</t>
    </r>
  </si>
  <si>
    <t>สิทธิประโยชน์ เพื่อสร้างขวัญและกำลังใจให้กำลังพลอย่างต่อเนื่องแล้ว กรมยุทธศึกษาทหารเรือยังได้มีการพัฒนากำลังพลในทุก ๆ ด้าน และเปิดโอกาสให้กำลังพลได้มี</t>
  </si>
  <si>
    <t xml:space="preserve">ความก้าวหน้าเติบโตในหน้าที่ราชการ ซึ่งผลลัพธ์ที่แสดงว่ากำลังพลที่ความผูกพันต่อองค์กร พิจารณาจากสถิติการขอย้ายออกนอกหน่วยหรือการขอลาออกจากราชการ </t>
  </si>
  <si>
    <t>เนื่องจากกรมยุทธศึกษาเป็นหน่วยงานการศึกษาของกองทัพเรือ มีหน้าที่ผลิตและพัฒนากำลังพลให้กับกองทัพเรือ ดังนั้นกรมยุทธศึกษาทหารเรือ จึงตระหนัก</t>
  </si>
  <si>
    <t xml:space="preserve">และให้ความสำคัญกำลังพลของกรมยุทธศึกษาทหารเรือ ซึ่งเป็นผู้ที่ถ่ายทอดความรู้ให้กับกำลังพลของของกองทัพเรือ และกำลังพลที่เป็นผู้สนับสนุนการจัดการศึกษา </t>
  </si>
  <si>
    <t xml:space="preserve">หน่วยที่เกี่ยวข้องกับการให้บริการหรือส่งมอบงานต่อกัน รวมทั้งผู้รับบริการและผู้มีส่วนได้ส่วนเสีย โดยการประชาสัมพันธ์ทางช่องทางการสื่อสารต่าง ๆ  ได้แก่ </t>
  </si>
  <si>
    <t>การประกาศ ป้ายประชามสัมพันธ์ หนังสือเวียน เว็บไซต์ของกรมยุทธศึกษาทหารเรือ การประชุมของหน่วยขึ้นตรงเพื่อให้ผู้บริหารนำไปถ่ายทอดแก่ผู้ใต้บังคับบัญชา</t>
  </si>
  <si>
    <t>ให้ได้รับทราบอย่างทั่วถึง ดังนี้</t>
  </si>
  <si>
    <t xml:space="preserve">                  5.  แนวทางปฏิบัติเบื้องต้นในการรักษาความปลอดภัยจากการถูกโจรกรรมทรัพย์สิน</t>
  </si>
  <si>
    <t>สารบัญ</t>
  </si>
  <si>
    <t>ผลลัพธ์ด้านประสิทธิผลและการบรรลุพันธกิจ</t>
  </si>
  <si>
    <t>ข้อ (1)</t>
  </si>
  <si>
    <t>ข้อ (2)</t>
  </si>
  <si>
    <t>ข้อ (3)</t>
  </si>
  <si>
    <t>ข้อ (4)</t>
  </si>
  <si>
    <t>ข้อ (5)</t>
  </si>
  <si>
    <t>ข้อ (6)</t>
  </si>
  <si>
    <t>ข้อ (7)</t>
  </si>
  <si>
    <t>ข้อ (8)</t>
  </si>
  <si>
    <t>ข้อ (9)</t>
  </si>
  <si>
    <t>ข้อ (10)</t>
  </si>
  <si>
    <t>ข้อ (11)</t>
  </si>
  <si>
    <t>ข้อ (12)</t>
  </si>
  <si>
    <t>ข้อ (13)</t>
  </si>
  <si>
    <t>ข้อ (14)</t>
  </si>
  <si>
    <t>ข้อ (15)</t>
  </si>
  <si>
    <t>ข้อ (16)</t>
  </si>
  <si>
    <t>ข้อ (17)</t>
  </si>
  <si>
    <t>ข้อ (18)</t>
  </si>
  <si>
    <t>ผลลัพธ์ด้านการให้ความสำคัญผู้รับบริการและผู้มีส่วนได้ส่วนเสีย</t>
  </si>
  <si>
    <t>ผลลัพธ์ด้านการมุ่งเน้นบุคลากร</t>
  </si>
  <si>
    <t xml:space="preserve">บรรยากาศการทำงาน </t>
  </si>
  <si>
    <t xml:space="preserve">การทำให้บุคลากรมีความผูกพัน  </t>
  </si>
  <si>
    <t xml:space="preserve">การพัฒนาบุคลากรและการพัฒนาผู้นำของส่วนราชการ </t>
  </si>
  <si>
    <t xml:space="preserve">การนำองค์การ   </t>
  </si>
  <si>
    <t>ผลลัพธ์ด้านการนำองค์การและการกำกับดูแลองค์การ</t>
  </si>
  <si>
    <t>กฎหมายและกฎระเบียบข้อบังคับ</t>
  </si>
  <si>
    <t xml:space="preserve">การกำกับดูแลองค์การ </t>
  </si>
  <si>
    <t xml:space="preserve">การประพฤติปฏิบัติตามหลักนิติธรรม ความโปร่งใส และจริยธรรม </t>
  </si>
  <si>
    <t>สังคมและชุมชน</t>
  </si>
  <si>
    <t>ผลการดำเนินการด้านงบประมาณ และการเงิน</t>
  </si>
  <si>
    <t xml:space="preserve">ผลลัพธ์ด้านงบประมาณ การเงิน และการเติบโต </t>
  </si>
  <si>
    <t xml:space="preserve">การเติบโต </t>
  </si>
  <si>
    <t>ผลลัพธ์ด้านประสิทธิผลของกระบวนการและการจัดการห่วงโซ่อุปทาน</t>
  </si>
  <si>
    <t>และการเติบโต</t>
  </si>
  <si>
    <t>7.1 ผลลัพธ์ด้านประสิทธิผล</t>
  </si>
  <si>
    <t>และการบรรลุพันธกิจ</t>
  </si>
  <si>
    <t>7.2 ผลลัพธ์ด้านการให้ความสำคัญ</t>
  </si>
  <si>
    <t>ผู้รับบริการและผู้มีส่วนได้ส่วนเสีย</t>
  </si>
  <si>
    <t>7.3 ผลลัพธ์ด้านการมุ่งเน้นบุคลากร</t>
  </si>
  <si>
    <t>7.4 ผลลัพธ์ด้านการนำองค์การ</t>
  </si>
  <si>
    <t>และการกำกับดูแลองค์การ</t>
  </si>
  <si>
    <t>7.5 ผลลัพธ์ด้านงบประมาณ การเงิน</t>
  </si>
  <si>
    <t>7.6 ผลลัพธ์ด้านประสิทธิผลของกระบวนการ</t>
  </si>
  <si>
    <t>และการจัดการห่วงโซ่อุปทาน</t>
  </si>
  <si>
    <t>ผนวก</t>
  </si>
  <si>
    <t>≤ 10 นาย</t>
  </si>
  <si>
    <r>
      <t>≥</t>
    </r>
    <r>
      <rPr>
        <sz val="14"/>
        <color theme="1"/>
        <rFont val="TH SarabunPSK"/>
        <family val="2"/>
        <charset val="222"/>
      </rPr>
      <t xml:space="preserve"> 90</t>
    </r>
  </si>
  <si>
    <t>จำแนกตามชั้นยศ</t>
  </si>
  <si>
    <t>ร่างกายประจำปี</t>
  </si>
  <si>
    <t>การประพฤติปฏิบัติตาม</t>
  </si>
  <si>
    <t>แบบฟอร์มรายงานผลลัพธ์ในหมวด 7</t>
  </si>
  <si>
    <t>ร้อยละจำนวนผู้สำเร็จการศึกษา/การฝึกอบรม ต่อจำนวน</t>
  </si>
  <si>
    <t>ผู้เข้ารับการศึกษา/ฝึกอบรมทั้งหมด</t>
  </si>
  <si>
    <t>-นศ.หลักสูตร วทร.</t>
  </si>
  <si>
    <t>-นทน.หลักสูตร สธ.ทร.</t>
  </si>
  <si>
    <t>-นทน.หลักสูตร อส.</t>
  </si>
  <si>
    <t>-นทน.หลักสูตร นว.</t>
  </si>
  <si>
    <t>-นทน.หลักสูตร กล.</t>
  </si>
  <si>
    <t>-นทน.หลักสูตร ทป.</t>
  </si>
  <si>
    <t>-นทน.หลักสูตร พวช.</t>
  </si>
  <si>
    <t>วทอ.ฯ</t>
  </si>
  <si>
    <t>รร.สธ.ทบ.ฯ</t>
  </si>
  <si>
    <t>ศึกษา/ฝึก</t>
  </si>
  <si>
    <t>อบรม ต่อ</t>
  </si>
  <si>
    <t>จำนวนผู้เข้า</t>
  </si>
  <si>
    <t>รับการศึกษา/</t>
  </si>
  <si>
    <t>นรจ.</t>
  </si>
  <si>
    <t>ทหารกอง</t>
  </si>
  <si>
    <t xml:space="preserve"> -ผลัด 3</t>
  </si>
  <si>
    <t xml:space="preserve"> -ผลัด 4</t>
  </si>
  <si>
    <t xml:space="preserve"> -ผลัด 1</t>
  </si>
  <si>
    <t xml:space="preserve"> -ผลัด 2</t>
  </si>
  <si>
    <t>นศ.วทร.</t>
  </si>
  <si>
    <t>นทน.สธ.ทร.</t>
  </si>
  <si>
    <t>นทน.อส.</t>
  </si>
  <si>
    <t>นทน.รร.ชต.</t>
  </si>
  <si>
    <t xml:space="preserve"> -นว.</t>
  </si>
  <si>
    <t xml:space="preserve"> -กล.</t>
  </si>
  <si>
    <t xml:space="preserve"> -ทป.</t>
  </si>
  <si>
    <t xml:space="preserve"> -พวช.</t>
  </si>
  <si>
    <t>นร.รร.พจ.</t>
  </si>
  <si>
    <t xml:space="preserve"> -พจน.</t>
  </si>
  <si>
    <t xml:space="preserve"> -น.ใหม่</t>
  </si>
  <si>
    <t xml:space="preserve"> -นพจ. (รวม)</t>
  </si>
  <si>
    <t>ร้อยละของ</t>
  </si>
  <si>
    <t xml:space="preserve">  (นพจ.รุ่น 1)</t>
  </si>
  <si>
    <t xml:space="preserve">  (นพจ.รุ่น 2)</t>
  </si>
  <si>
    <t>พึงพอใจของ</t>
  </si>
  <si>
    <t>ผู้รับการอบรม</t>
  </si>
  <si>
    <t>ที่มีต่อการจัด</t>
  </si>
  <si>
    <t>การเรียนการ</t>
  </si>
  <si>
    <t>สอนของ ศภษ.</t>
  </si>
  <si>
    <t>(≥ 3.51)</t>
  </si>
  <si>
    <t>ที่มีต่อการให้</t>
  </si>
  <si>
    <t>การส่งกำลัง</t>
  </si>
  <si>
    <t>บริการด้าน</t>
  </si>
  <si>
    <t>บำรุงเครื่อง</t>
  </si>
  <si>
    <t>การประวัติ</t>
  </si>
  <si>
    <t>ศาสตร์</t>
  </si>
  <si>
    <t>จำนวนครั้งใน</t>
  </si>
  <si>
    <t>การจัดอบรม</t>
  </si>
  <si>
    <t>ศีลธรรม ต่อ</t>
  </si>
  <si>
    <t>ศีลธรรมตาม</t>
  </si>
  <si>
    <t xml:space="preserve"> ร้อยละ</t>
  </si>
  <si>
    <t>วิเคราะห์เกี่ยวกับ</t>
  </si>
  <si>
    <t>ยุทธศาสตร์และ</t>
  </si>
  <si>
    <t>การสงครามทาง</t>
  </si>
  <si>
    <t>เรือ รวมทั้งการ</t>
  </si>
  <si>
    <t>จัดทำบทความ</t>
  </si>
  <si>
    <t>ทางวิชาการและ</t>
  </si>
  <si>
    <t>การประชุมแสดง</t>
  </si>
  <si>
    <t>ความคิดเห็นทาง</t>
  </si>
  <si>
    <t>วิชาการ</t>
  </si>
  <si>
    <t>วิเคราะห์</t>
  </si>
  <si>
    <t>เกี่ยวกับ</t>
  </si>
  <si>
    <t>ยุทธศาสตร์ฯ</t>
  </si>
  <si>
    <t>ต่อปี</t>
  </si>
  <si>
    <t>ผลงานด้าน</t>
  </si>
  <si>
    <t>การศึกษา</t>
  </si>
  <si>
    <t>เรื่อง</t>
  </si>
  <si>
    <t>-นายทหารใหม่</t>
  </si>
  <si>
    <r>
      <t xml:space="preserve">     ข้อ (1) </t>
    </r>
    <r>
      <rPr>
        <b/>
        <u/>
        <sz val="16"/>
        <color rgb="FF002060"/>
        <rFont val="TH SarabunPSK"/>
        <family val="2"/>
      </rPr>
      <t>ด้านผลผลิตและการบริการตามพันธกิจหลักของส่วนราชการ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P/กศษ.ฯ  </t>
    </r>
  </si>
  <si>
    <t>หน่วยปฏิบัติ</t>
  </si>
  <si>
    <t>-ข้าราชการกลาโหมพลเรือนฯ</t>
  </si>
  <si>
    <t>ระดับความพึงพอใจของผู้รับการอบรมที่มีต่อการจัด</t>
  </si>
  <si>
    <t>การเรียนการสอนของ ศภษ.ฯ</t>
  </si>
  <si>
    <t>ระดับความพึงพอใจของผู้รับบริการที่มีต่อการให้บริการ</t>
  </si>
  <si>
    <t>ด้านการส่งกำลังบำรุงเครื่องช่วยการศึกษา</t>
  </si>
  <si>
    <t>ผู้ได้รับการอบรม/พัฒนาศีลธรรม</t>
  </si>
  <si>
    <t>ร้อยละของจำนวนครั้งในการจัดอบรมศีลธรรม ต่อจำนวน</t>
  </si>
  <si>
    <t>ครั้งในการจัดอบรมศีลธรรมตามแผนที่กำหนด</t>
  </si>
  <si>
    <t xml:space="preserve">จำนวนผลงานด้านการศึกษาวิเคราะห์เกี่ยวกับยุทธศาสตร์ฯ </t>
  </si>
  <si>
    <t>ศยร.ยศ.ทร.</t>
  </si>
  <si>
    <t>กปศ.ยศ.ทร.</t>
  </si>
  <si>
    <t>กอศ.ยศ.ทร.</t>
  </si>
  <si>
    <t>กบศ.ยศ.ทร.</t>
  </si>
  <si>
    <t>ศภษ.ยศ.ทร.</t>
  </si>
  <si>
    <t>รร.ชุมพลฯ ยศ.ทร.</t>
  </si>
  <si>
    <t>ศฝท.ยศ.ทร.</t>
  </si>
  <si>
    <t>วทร.ยศ.ทร.</t>
  </si>
  <si>
    <t>รร.สธ.ทร.ยศ.ทร.</t>
  </si>
  <si>
    <t>รร.ชต.ยศ.ทร.</t>
  </si>
  <si>
    <t>รร.พจ.ยศ.ทร.</t>
  </si>
  <si>
    <t>วทอ.ยศ.ทอ.</t>
  </si>
  <si>
    <t>รร.สธ.ทบ.ยศ.ทบ.</t>
  </si>
  <si>
    <t>ผลลัพธ์การดำเนินการของหมวด 7</t>
  </si>
  <si>
    <r>
      <t xml:space="preserve">7.1 </t>
    </r>
    <r>
      <rPr>
        <b/>
        <u/>
        <sz val="18"/>
        <rFont val="TH SarabunPSK"/>
        <family val="2"/>
      </rPr>
      <t>ผลลัพธ์ด้านประสิทธิผลและการบรรลุพันธกิจ</t>
    </r>
  </si>
  <si>
    <t>ทั้งนี้กรมยุทธศึกษาทหารเรือ ได้วิเคราะห์การบริการตามพันธกิจของกรมยุทธศึกษาทหารเรือ แบ่งออกเป็น 6 ด้าน ประกอบด้วย 1) การบริการด้านการผลิตกำลังพล 2) การบริการด้าน</t>
  </si>
  <si>
    <t>ด้านการศึกษาวิเคราะห์เกี่ยวกับยุทธศาสตร์และการ</t>
  </si>
  <si>
    <t>สงครามทางเรือ รวมทั้งการจัดทำบทความทางวิชาการและ</t>
  </si>
  <si>
    <t>การประชุมแสดงความคิดเห็นทางวิชาการ</t>
  </si>
  <si>
    <t>ดังนั้น ข้อกำหนดที่สำคัญที่จะทำให้ผลผลิตและการบริการหลักของกรมยุทธศึกษาทหารเรือ บรรลุตามพันธกิจได้นั้น คือ คุณภาพของผลผลิตและความพร้อมของการให้บริการหลักทั้งหมด</t>
  </si>
  <si>
    <t xml:space="preserve">ของกรมยุทธศึกษาทหารเรือ  รวมทั้งได้พิจารณาผลลัพธ์ด้านผลผลิตของนักเรียนจ่าทหารเรือที่สำเร็จการศึกษาจาก รร.ชุมพลฯ ยศ.ทร. กับคู่เทียบนักเรียนจ่าอากาศที่สำเร็จการศึกษาจาก รร.จอ.ยศ.ทอ. </t>
  </si>
  <si>
    <t xml:space="preserve"> รร.สธ.ทร.ยศ.ทร. กับคู่เทียบนายทหารนักเรียนที่สำเร็จการศึกษาหลักสูตร สธ.ทบ. จาก รร.สธ.ทบ.ยศ.ทบ. โดยมีผลลัพธ์ที่สำคัญตามตารางและกราฟที่แสดง ดังนี้ </t>
  </si>
  <si>
    <r>
      <rPr>
        <b/>
        <sz val="16"/>
        <color theme="1"/>
        <rFont val="TH SarabunPSK"/>
        <family val="2"/>
      </rPr>
      <t xml:space="preserve"> (ข้อ 1) </t>
    </r>
    <r>
      <rPr>
        <b/>
        <u/>
        <sz val="16"/>
        <color theme="1"/>
        <rFont val="TH SarabunPSK"/>
        <family val="2"/>
      </rPr>
      <t xml:space="preserve">ด้านผลผลิตและการบริการตามพันธกิจหลักของส่วนราชการ </t>
    </r>
  </si>
  <si>
    <r>
      <t xml:space="preserve">7.1 </t>
    </r>
    <r>
      <rPr>
        <b/>
        <u/>
        <sz val="18"/>
        <color rgb="FF0000FF"/>
        <rFont val="TH SarabunPSK"/>
        <family val="2"/>
      </rPr>
      <t>ผลลัพธ์ด้านประสิทธิผลและการบรรลุพันธกิจ</t>
    </r>
  </si>
  <si>
    <t xml:space="preserve">                กรมยุทธศึกษาทหารเรือได้นำยุทธศาสตร์ไปสู่การปฏิบัติ ในรูปของการจัดทำแผนปฏิราชการประจำปีงบประมาณ ตามกรอบวงเงินที่ได้รับจัดสรรจากกองทัพเรือ  </t>
  </si>
  <si>
    <r>
      <rPr>
        <b/>
        <sz val="16"/>
        <color theme="1"/>
        <rFont val="TH SarabunPSK"/>
        <family val="2"/>
      </rPr>
      <t xml:space="preserve">(ข้อ 2) </t>
    </r>
    <r>
      <rPr>
        <b/>
        <u/>
        <sz val="16"/>
        <color theme="1"/>
        <rFont val="TH SarabunPSK"/>
        <family val="2"/>
      </rPr>
      <t>ด้านการนำยุทธศาสตร์ไปปฏิบัติ</t>
    </r>
  </si>
  <si>
    <t>ร้อยละความสำเร็จของกิจกรรมเทิด</t>
  </si>
  <si>
    <t>พระเกียรติตามแผนงาน/โครงการของ</t>
  </si>
  <si>
    <t>การศึกษา ต่อจำนวนกิจกรรมในแผน</t>
  </si>
  <si>
    <t>จำนวนครู อาจารย์ ตามแผนที่กำหนด</t>
  </si>
  <si>
    <t>ระดับความพึงพอใจของทหารกองประจำ</t>
  </si>
  <si>
    <t>การ นรจ. ข้าราชการ กห.พลเรือน นักเรียน</t>
  </si>
  <si>
    <t xml:space="preserve"> (นายทหารใหม่)</t>
  </si>
  <si>
    <t>พันจ่า  พันจ่านักเรียน นทน. และนักศึกษา</t>
  </si>
  <si>
    <t xml:space="preserve">  (นว.)</t>
  </si>
  <si>
    <t xml:space="preserve">  (กล.)</t>
  </si>
  <si>
    <t xml:space="preserve">  (ทป.)</t>
  </si>
  <si>
    <t xml:space="preserve">  (พวช.)</t>
  </si>
  <si>
    <t xml:space="preserve">  (สธ.ทร.)</t>
  </si>
  <si>
    <t xml:space="preserve">  (อส.)</t>
  </si>
  <si>
    <t xml:space="preserve"> (นพจ.)</t>
  </si>
  <si>
    <t xml:space="preserve">      -(นพจ.รุ่นที่ 1)</t>
  </si>
  <si>
    <t xml:space="preserve">      -(นพจ.รุ่นที่ 2)</t>
  </si>
  <si>
    <r>
      <t xml:space="preserve">7.2 </t>
    </r>
    <r>
      <rPr>
        <b/>
        <u/>
        <sz val="18"/>
        <color rgb="FF0000FF"/>
        <rFont val="TH SarabunPSK"/>
        <family val="2"/>
      </rPr>
      <t>ผลลัพธ์ด้านการให้ความสำคัญผู้รับบริการและผู้มีส่วนได้ส่วนเสีย</t>
    </r>
  </si>
  <si>
    <r>
      <rPr>
        <b/>
        <sz val="14"/>
        <color theme="1"/>
        <rFont val="TH SarabunPSK"/>
        <family val="2"/>
      </rPr>
      <t xml:space="preserve">(ข้อ 3) </t>
    </r>
    <r>
      <rPr>
        <b/>
        <u/>
        <sz val="14"/>
        <color theme="1"/>
        <rFont val="TH SarabunPSK"/>
        <family val="2"/>
      </rPr>
      <t xml:space="preserve">ความพึงพอใจของผู้รับบริการและผู้มีส่วนได้ส่วนเสีย และข้อ (4) การให้ความสำคัญกับผู้รับบริการและผู้มีส่วนได้ส่วนเสีย </t>
    </r>
  </si>
  <si>
    <t>ระดับความพึงพอใจของหน่วย</t>
  </si>
  <si>
    <t>บรรจุ/หน่วยที่รับทหาร ที่มีต่อ</t>
  </si>
  <si>
    <t>ผู้สำเร็จการศึกษา/การฝึกอบรม</t>
  </si>
  <si>
    <t>ต้นสังกัด ที่มีต่อผู้สำเร็จการ</t>
  </si>
  <si>
    <t>ศึกษา/การฝึกอบรม</t>
  </si>
  <si>
    <t xml:space="preserve">  (พจน.)  </t>
  </si>
  <si>
    <t xml:space="preserve">  (นพจ.)</t>
  </si>
  <si>
    <t xml:space="preserve">     -(รุ่นที่ 1)</t>
  </si>
  <si>
    <t xml:space="preserve">     -(รุ่นที่ 2)</t>
  </si>
  <si>
    <t xml:space="preserve">  (นทน.หลักสูตร นว.)</t>
  </si>
  <si>
    <t xml:space="preserve">  (นทน.หลักสูตร กล.)</t>
  </si>
  <si>
    <t xml:space="preserve">  (นทน.หลักสูตร ทป.)</t>
  </si>
  <si>
    <t xml:space="preserve">  (นทน.หลักสูตร พวช.)</t>
  </si>
  <si>
    <t xml:space="preserve">  (นทน.หลักสูตร สธ.ทร.)</t>
  </si>
  <si>
    <t xml:space="preserve">  (นทน.หลักสูตร อส.)</t>
  </si>
  <si>
    <t>ผู้ได้รับการ</t>
  </si>
  <si>
    <t>อบรม/พัฒนา</t>
  </si>
  <si>
    <t>ด้านศีลธรรม</t>
  </si>
  <si>
    <t>(ความพึงพอใจ)</t>
  </si>
  <si>
    <t>ระดับความพึงพอใจของผู้รับ</t>
  </si>
  <si>
    <t>บริการที่มีต่อการให้บริการด้าน</t>
  </si>
  <si>
    <t>การส่งกำลังบำรุงเครื่องช่วย</t>
  </si>
  <si>
    <t>การอนุศาสนาจารย์</t>
  </si>
  <si>
    <t>การประวัติศาสตร์</t>
  </si>
  <si>
    <t>ด้านการศึกษาวิเคราะห์</t>
  </si>
  <si>
    <t>เกี่ยวกับยุทธศาสตร์และการ</t>
  </si>
  <si>
    <t>สงครามทางเรือ รวมทั้งการ</t>
  </si>
  <si>
    <t>จัดทำบทความทางวิชาการ</t>
  </si>
  <si>
    <t>และการประชุมแสดงความ</t>
  </si>
  <si>
    <t>คิดเห็นทางวิชาการ</t>
  </si>
  <si>
    <t>การศึกษาวิเคราะห์เกี่ยวกับ</t>
  </si>
  <si>
    <r>
      <t>(ความ</t>
    </r>
    <r>
      <rPr>
        <b/>
        <u/>
        <sz val="14"/>
        <color theme="1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พึงพอใจ)</t>
    </r>
  </si>
  <si>
    <r>
      <t>ระดับความ</t>
    </r>
    <r>
      <rPr>
        <u/>
        <sz val="14"/>
        <color theme="1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พึงพอใจของ</t>
    </r>
  </si>
  <si>
    <t>หน่วยบรรจุ/หน่วยที่รับทหาร</t>
  </si>
  <si>
    <t>ที่มีต่อผู้สำเร็จการศึกษา/</t>
  </si>
  <si>
    <t>การฝึกอบรม</t>
  </si>
  <si>
    <r>
      <t>ระดับความ</t>
    </r>
    <r>
      <rPr>
        <b/>
        <u/>
        <sz val="14"/>
        <color theme="1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พึงพอใจของ</t>
    </r>
  </si>
  <si>
    <t>การศึกษา/การฝึกอบรม</t>
  </si>
  <si>
    <t>หน่วยต้นสังกัด ที่มีต่อผู้สำเร็จ</t>
  </si>
  <si>
    <r>
      <t>ระดับความ</t>
    </r>
    <r>
      <rPr>
        <b/>
        <u/>
        <sz val="14"/>
        <color theme="1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พึงพอใจของผู้รับ</t>
    </r>
  </si>
  <si>
    <r>
      <t xml:space="preserve">7.3 </t>
    </r>
    <r>
      <rPr>
        <b/>
        <u/>
        <sz val="18"/>
        <color theme="1"/>
        <rFont val="TH SarabunPSK"/>
        <family val="2"/>
      </rPr>
      <t>ผลลัพธ์ด้านการมุ่งเน้นบุคลาก</t>
    </r>
    <r>
      <rPr>
        <b/>
        <sz val="18"/>
        <color theme="1"/>
        <rFont val="TH SarabunPSK"/>
        <family val="2"/>
      </rPr>
      <t>ร</t>
    </r>
  </si>
  <si>
    <t>ครูคณิตศาสตร์</t>
  </si>
  <si>
    <t>ครูภาษา</t>
  </si>
  <si>
    <t>ครูพลศึกษา</t>
  </si>
  <si>
    <t>บรรณารักษ์</t>
  </si>
  <si>
    <t>บริหารการศึกษา</t>
  </si>
  <si>
    <t>ผาสุก ต่อจำนวน</t>
  </si>
  <si>
    <t>กำลังพลทั้งหมด</t>
  </si>
  <si>
    <t>ครั้งในการจัดกิจกรรม</t>
  </si>
  <si>
    <t>กิจกรรม 5 ส. ต่อ</t>
  </si>
  <si>
    <t>จำนวนครั้งในการ</t>
  </si>
  <si>
    <t>ตามแผนที่กำหนด</t>
  </si>
  <si>
    <t>จัดกิจกรรม 5 ส.</t>
  </si>
  <si>
    <t>ระดับความพึงพอใจ</t>
  </si>
  <si>
    <t>ของกำลังพลที่มีต่อ</t>
  </si>
  <si>
    <t>การประเมินความ</t>
  </si>
  <si>
    <t>-การตรวจสุขภาพ</t>
  </si>
  <si>
    <t>ประจำปี</t>
  </si>
  <si>
    <t>กำลังพลที่เข้ารับ</t>
  </si>
  <si>
    <t>การตรวจสุขภาพ</t>
  </si>
  <si>
    <t>ประจำปี ต่อจำนวน</t>
  </si>
  <si>
    <t>ทดสอบสมรรถภาพ</t>
  </si>
  <si>
    <t>ทางกาย</t>
  </si>
  <si>
    <r>
      <t xml:space="preserve"> (ข้อ 6) </t>
    </r>
    <r>
      <rPr>
        <b/>
        <u/>
        <sz val="16"/>
        <color theme="1"/>
        <rFont val="TH SarabunPSK"/>
        <family val="2"/>
      </rPr>
      <t>บรรยากาศการทำงาน</t>
    </r>
  </si>
  <si>
    <r>
      <t xml:space="preserve">(ข้อ 5) </t>
    </r>
    <r>
      <rPr>
        <b/>
        <u/>
        <sz val="16"/>
        <color theme="1"/>
        <rFont val="TH SarabunPSK"/>
        <family val="2"/>
      </rPr>
      <t>ขีดความสามารถและอัตรากำลังบุคลากร</t>
    </r>
  </si>
  <si>
    <t>ผู้ตอบแบบประเมิน</t>
  </si>
  <si>
    <t>สมรรถภาพทางจิต</t>
  </si>
  <si>
    <t>ต่อจำนวนกำลังพล</t>
  </si>
  <si>
    <t>ภาพทางจิต</t>
  </si>
  <si>
    <t>-ประเมินสมรรถ</t>
  </si>
  <si>
    <t>กำลังพลที่ทำบัตร</t>
  </si>
  <si>
    <t>ผ่านพื้นที่หวงห้าม</t>
  </si>
  <si>
    <t>ครั้ง</t>
  </si>
  <si>
    <t>ครั้งที่ซ้อมดับเพลิง</t>
  </si>
  <si>
    <t>ต่อจำนวนครั้งในการซ้อมดับเพลิง</t>
  </si>
  <si>
    <t>ต่อจำนวนผู้ขอรับการสงเคราะห์</t>
  </si>
  <si>
    <t>กำลังพลที่ได้รับการบรรจุ</t>
  </si>
  <si>
    <t>จำแนกตามกลุ่มชั้นยศ</t>
  </si>
  <si>
    <t>ต่อจำนวนอัตรากำลังพล</t>
  </si>
  <si>
    <t xml:space="preserve">ทั้งหมด </t>
  </si>
  <si>
    <t>ของกำลังพล โดยมีตัวชี้วัดที่สำคัญและผลลัพธ์ตามตารางและกราฟที่แสดง ดังนี้</t>
  </si>
  <si>
    <t>กรมยุทธศึกษาทหารเรือ เป็นหน่วยงานที่จัดการศึกษาของกองทัพเรือ มีอัตราและจำนวนกำลังพลในสังกัด จำแนกตามกลุ่มชั้นยศ และจำพวกงาน</t>
  </si>
  <si>
    <t>จำแนกตามจำพวกงาน</t>
  </si>
  <si>
    <t>กรมยุทธศึกษาทหารเรือ ได้จัดสภาพแวดล้อม สิ่งอำนวยความสะดวก ความปลอดภัย เพื่อส่งเสริมบรรยากาศการทำงานของกำลังพล ตลอดจนจัดกิจกรรม</t>
  </si>
  <si>
    <r>
      <t xml:space="preserve">      ข้อ (5) </t>
    </r>
    <r>
      <rPr>
        <b/>
        <u/>
        <sz val="16"/>
        <color theme="1"/>
        <rFont val="TH SarabunPSK"/>
        <family val="2"/>
      </rPr>
      <t>ตัวชี้วัดด้านขีดความสามารถและอัตรากำลังบุคลากร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5/กธก.ฯ  </t>
    </r>
  </si>
  <si>
    <r>
      <t xml:space="preserve">      ข้อ (3) </t>
    </r>
    <r>
      <rPr>
        <b/>
        <u/>
        <sz val="16"/>
        <color theme="1"/>
        <rFont val="TH SarabunPSK"/>
        <family val="2"/>
      </rPr>
      <t>ความพึงพอใจของผู้รับบริการและผู้มีส่วนได้ส่วนเสีย</t>
    </r>
    <r>
      <rPr>
        <b/>
        <sz val="16"/>
        <color rgb="FF002060"/>
        <rFont val="TH SarabunPSK"/>
        <family val="2"/>
      </rPr>
      <t xml:space="preserve">  ; หน่วยรับผิดชอบหลัก : หมวด 3/ฝวก.ฯ  </t>
    </r>
  </si>
  <si>
    <r>
      <t xml:space="preserve">      ข้อ (4)</t>
    </r>
    <r>
      <rPr>
        <b/>
        <u/>
        <sz val="16"/>
        <color theme="1"/>
        <rFont val="TH SarabunPSK"/>
        <family val="2"/>
      </rPr>
      <t>การให้ความสำคัญกับผู้รับบริการและผู้มีส่วนได้ส่วนเสีย</t>
    </r>
    <r>
      <rPr>
        <b/>
        <sz val="16"/>
        <color rgb="FF002060"/>
        <rFont val="TH SarabunPSK"/>
        <family val="2"/>
      </rPr>
      <t xml:space="preserve">  ; หน่วยรับผิดชอบหลัก : หมวด 3/ฝวก.ฯ </t>
    </r>
    <r>
      <rPr>
        <b/>
        <u/>
        <sz val="16"/>
        <color theme="1"/>
        <rFont val="TH SarabunPSK"/>
        <family val="2"/>
      </rPr>
      <t xml:space="preserve"> </t>
    </r>
  </si>
  <si>
    <r>
      <t xml:space="preserve">      ข้อ (2)  </t>
    </r>
    <r>
      <rPr>
        <b/>
        <u/>
        <sz val="16"/>
        <color theme="1"/>
        <rFont val="TH SarabunPSK"/>
        <family val="2"/>
      </rPr>
      <t>ด้านการนำยุทธศาสตร์ไปปฏิบัติ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2/ศยร.ฯ  </t>
    </r>
  </si>
  <si>
    <r>
      <t xml:space="preserve">      ข้อ (6) </t>
    </r>
    <r>
      <rPr>
        <b/>
        <u/>
        <sz val="16"/>
        <color theme="1"/>
        <rFont val="TH SarabunPSK"/>
        <family val="2"/>
      </rPr>
      <t>บรรยากาศการทำงาน</t>
    </r>
    <r>
      <rPr>
        <b/>
        <sz val="16"/>
        <color rgb="FF002060"/>
        <rFont val="TH SarabunPSK"/>
        <family val="2"/>
      </rPr>
      <t xml:space="preserve">  ; หน่วยรับผิดชอบหลัก : หมวด 5/กธก.ฯ  </t>
    </r>
  </si>
  <si>
    <r>
      <t xml:space="preserve">      ข้อ (7) </t>
    </r>
    <r>
      <rPr>
        <b/>
        <u/>
        <sz val="16"/>
        <color theme="1"/>
        <rFont val="TH SarabunPSK"/>
        <family val="2"/>
      </rPr>
      <t>การทำให้บุคลากรมีความผูกพัน</t>
    </r>
    <r>
      <rPr>
        <b/>
        <sz val="16"/>
        <color theme="1"/>
        <rFont val="TH SarabunPSK"/>
        <family val="2"/>
      </rPr>
      <t xml:space="preserve"> </t>
    </r>
    <r>
      <rPr>
        <b/>
        <sz val="16"/>
        <color rgb="FF002060"/>
        <rFont val="TH SarabunPSK"/>
        <family val="2"/>
      </rPr>
      <t xml:space="preserve">; หน่วยรับผิดชอบหลัก : หมวด 5/กธก.ฯ  </t>
    </r>
  </si>
  <si>
    <r>
      <t xml:space="preserve">      ข้อ (8) </t>
    </r>
    <r>
      <rPr>
        <b/>
        <u/>
        <sz val="16"/>
        <color theme="1"/>
        <rFont val="TH SarabunPSK"/>
        <family val="2"/>
      </rPr>
      <t>การพัฒนาบุคลากรและการพัฒนาผู้นำของส่วนราชการ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5/กธก.ฯ    </t>
    </r>
  </si>
  <si>
    <r>
      <rPr>
        <b/>
        <sz val="16"/>
        <color theme="1"/>
        <rFont val="TH SarabunPSK"/>
        <family val="2"/>
      </rPr>
      <t xml:space="preserve">(ข้อ 7) </t>
    </r>
    <r>
      <rPr>
        <b/>
        <u/>
        <sz val="16"/>
        <color theme="1"/>
        <rFont val="TH SarabunPSK"/>
        <family val="2"/>
      </rPr>
      <t>การทำให้บุคลากรมีความผูกพัน</t>
    </r>
  </si>
  <si>
    <t>การขอย้ายเข้าหน่วย</t>
  </si>
  <si>
    <r>
      <rPr>
        <sz val="14"/>
        <color theme="1"/>
        <rFont val="TH SarabunPSK"/>
        <family val="2"/>
      </rPr>
      <t>≥</t>
    </r>
    <r>
      <rPr>
        <sz val="15.4"/>
        <color theme="1"/>
        <rFont val="TH SarabunPSK"/>
        <family val="2"/>
        <charset val="222"/>
      </rPr>
      <t xml:space="preserve"> 10 นาย</t>
    </r>
  </si>
  <si>
    <r>
      <rPr>
        <b/>
        <sz val="16"/>
        <color theme="1"/>
        <rFont val="TH SarabunPSK"/>
        <family val="2"/>
      </rPr>
      <t xml:space="preserve">(ข้อ 8) </t>
    </r>
    <r>
      <rPr>
        <b/>
        <u/>
        <sz val="16"/>
        <color theme="1"/>
        <rFont val="TH SarabunPSK"/>
        <family val="2"/>
      </rPr>
      <t>การพัฒนาบุคลากร (กลุ่มครูอาจารย์)</t>
    </r>
  </si>
  <si>
    <t>ครู/อาจารย์ ที่ได้</t>
  </si>
  <si>
    <t>รับการพัฒนา ต่อ</t>
  </si>
  <si>
    <t>จำนวนครู อาจารย์</t>
  </si>
  <si>
    <t>ผู้บังคับบัญชา</t>
  </si>
  <si>
    <t xml:space="preserve">ระดับสูงใน </t>
  </si>
  <si>
    <t>บก.ยศ.ทร.</t>
  </si>
  <si>
    <t xml:space="preserve">หน.หน่วยใน </t>
  </si>
  <si>
    <t xml:space="preserve">บก.ฯ และ </t>
  </si>
  <si>
    <t>หน.นขต.ยศ.ทร.</t>
  </si>
  <si>
    <r>
      <rPr>
        <b/>
        <sz val="16"/>
        <color theme="1"/>
        <rFont val="TH SarabunPSK"/>
        <family val="2"/>
      </rPr>
      <t xml:space="preserve">(ข้อ 8) </t>
    </r>
    <r>
      <rPr>
        <b/>
        <u/>
        <sz val="16"/>
        <color theme="1"/>
        <rFont val="TH SarabunPSK"/>
        <family val="2"/>
      </rPr>
      <t>การพัฒนาบุคลากร (กลุ่มผู้บริหาร)</t>
    </r>
  </si>
  <si>
    <r>
      <rPr>
        <b/>
        <sz val="16"/>
        <color theme="1"/>
        <rFont val="TH SarabunPSK"/>
        <family val="2"/>
      </rPr>
      <t xml:space="preserve">(ข้อ 8) </t>
    </r>
    <r>
      <rPr>
        <b/>
        <u/>
        <sz val="16"/>
        <color theme="1"/>
        <rFont val="TH SarabunPSK"/>
        <family val="2"/>
      </rPr>
      <t>การพัฒนาบุคลากร (กลุ่มทั่วไป)</t>
    </r>
  </si>
  <si>
    <t>ต่อจำนวนผู้บังคับ</t>
  </si>
  <si>
    <t>บัญชาระดับสูงใน</t>
  </si>
  <si>
    <t>บก.ยศ.ทร.ทั้งหมด</t>
  </si>
  <si>
    <t>หน.หน่วยใน บก.ฯ</t>
  </si>
  <si>
    <t xml:space="preserve"> และ หน.นขต.ฯ ที่</t>
  </si>
  <si>
    <t>ได้รับการพัฒนา ต่อ</t>
  </si>
  <si>
    <t>จำนวน หน.หน่วย</t>
  </si>
  <si>
    <t>ใน บก.ฯ และ หน.</t>
  </si>
  <si>
    <t>นขต.ฯ ทั้งหมด</t>
  </si>
  <si>
    <t>ทั่วไปที่ได้รับการ</t>
  </si>
  <si>
    <t>พัฒนา ต่อจำนวน</t>
  </si>
  <si>
    <t>บุคลากรทั่วไป</t>
  </si>
  <si>
    <t>≥ ร้อยละ 20</t>
  </si>
  <si>
    <r>
      <rPr>
        <b/>
        <sz val="16"/>
        <rFont val="TH SarabunPSK"/>
        <family val="2"/>
      </rPr>
      <t xml:space="preserve">(ข้อ 9) </t>
    </r>
    <r>
      <rPr>
        <b/>
        <u/>
        <sz val="16"/>
        <rFont val="TH SarabunPSK"/>
        <family val="2"/>
      </rPr>
      <t>การนำองค์การของผู้นำผ่านช่องทางสื่อสาร</t>
    </r>
  </si>
  <si>
    <t>ร้อยละของจำนวนวิธีการ</t>
  </si>
  <si>
    <t>สื่อสารในการถ่ายทอด</t>
  </si>
  <si>
    <t>วิสัยทัศน์และค่านิยมสู่</t>
  </si>
  <si>
    <t>สองทิศทาง ต่อจำนวน</t>
  </si>
  <si>
    <t>วิธีการสื่อสารทั้งหมด</t>
  </si>
  <si>
    <t>ผู้บริหารถ่ายทอด</t>
  </si>
  <si>
    <t>ให้ผู้ใต้บังคับบัญชา</t>
  </si>
  <si>
    <r>
      <rPr>
        <b/>
        <sz val="16"/>
        <color theme="1"/>
        <rFont val="TH SarabunPSK"/>
        <family val="2"/>
      </rPr>
      <t xml:space="preserve">(ข้อ 10) </t>
    </r>
    <r>
      <rPr>
        <b/>
        <u/>
        <sz val="16"/>
        <color theme="1"/>
        <rFont val="TH SarabunPSK"/>
        <family val="2"/>
      </rPr>
      <t>การกำกับดูแลองค์การ</t>
    </r>
  </si>
  <si>
    <r>
      <t xml:space="preserve">          ข้อ (9) </t>
    </r>
    <r>
      <rPr>
        <b/>
        <u/>
        <sz val="16"/>
        <color theme="1"/>
        <rFont val="TH SarabunPSK"/>
        <family val="2"/>
      </rPr>
      <t xml:space="preserve">การนำองค์การ </t>
    </r>
    <r>
      <rPr>
        <b/>
        <sz val="16"/>
        <color theme="1"/>
        <rFont val="TH SarabunPSK"/>
        <family val="2"/>
      </rPr>
      <t xml:space="preserve"> </t>
    </r>
    <r>
      <rPr>
        <b/>
        <sz val="16"/>
        <color rgb="FF002060"/>
        <rFont val="TH SarabunPSK"/>
        <family val="2"/>
      </rPr>
      <t xml:space="preserve">; หน่วยรับผิดชอบหลัก : หมวด 1/กศษ.ฯ  </t>
    </r>
  </si>
  <si>
    <t xml:space="preserve">ต่อจำนวนเงินที่ ยศ.ทร.อนุมัติ
</t>
  </si>
  <si>
    <t>งบประมาณประจำปี ต่อจำนวน</t>
  </si>
  <si>
    <t>งบประมาณที่ ทร.อนุมัติ</t>
  </si>
  <si>
    <t>รายงานผลการใช้จ่าย งป.ใน</t>
  </si>
  <si>
    <t>โครงการศึกษา อบรมของ ทร.</t>
  </si>
  <si>
    <t>ต่อจำนวนครั้งในการรายงาน</t>
  </si>
  <si>
    <t>ผลการใช้จ่ายตามแผนที่กำหนด</t>
  </si>
  <si>
    <t>ประชุม คกก.สวัสดิการภายใน</t>
  </si>
  <si>
    <t>ต่อจำนวนครั้งในการประชุม</t>
  </si>
  <si>
    <t>คกก.สวัสดิการภายในตามแผน</t>
  </si>
  <si>
    <r>
      <t xml:space="preserve">       ข้อ (10) </t>
    </r>
    <r>
      <rPr>
        <b/>
        <u/>
        <sz val="16"/>
        <color theme="1"/>
        <rFont val="TH SarabunPSK"/>
        <family val="2"/>
      </rPr>
      <t xml:space="preserve">การกำกับดูแลองค์การ 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1/กศษ.ฯ  </t>
    </r>
  </si>
  <si>
    <t>งานของ นขต.ยศ.ทร.</t>
  </si>
  <si>
    <t>ติดตามการดำเนิน</t>
  </si>
  <si>
    <t>ประชุม นขต.ยศ.ทร. ต่อจำนวน</t>
  </si>
  <si>
    <t>ครั้งในการประชุม นขต.ยศ.ทร.</t>
  </si>
  <si>
    <t xml:space="preserve">จำนวนครั้งในการประชุม </t>
  </si>
  <si>
    <t>นขต.ยศ.ทร. เป็นภาษาอังกฤษ</t>
  </si>
  <si>
    <t>นโยบายของ ผบ.ทร.</t>
  </si>
  <si>
    <t>การปฏิบัติตาม</t>
  </si>
  <si>
    <t>รายงานการปฏิบัติตามนโยบาย</t>
  </si>
  <si>
    <t>ปฏิบัติราชการ</t>
  </si>
  <si>
    <t>รายงานผลการปฏิบัติตามแผน</t>
  </si>
  <si>
    <t>ปฏิบัติราชการประจำปี ต่อ</t>
  </si>
  <si>
    <t>ดำเนินงานตามแผนที่กำหนด</t>
  </si>
  <si>
    <t>จำนวนครั้งในการรายงานผล</t>
  </si>
  <si>
    <t>รายงานการควบคุมภายใน ต่อ</t>
  </si>
  <si>
    <t>จำนวนครั้งในการรายงานการ</t>
  </si>
  <si>
    <t>ควบคุมภายในตามแผนที่กำหนด</t>
  </si>
  <si>
    <t>ของ ผบ.ทร.  ต่อจำนวนครั้งใน</t>
  </si>
  <si>
    <t>การรายงานการปฏิบัติตาม</t>
  </si>
  <si>
    <r>
      <t xml:space="preserve">       ข้อ (11) </t>
    </r>
    <r>
      <rPr>
        <b/>
        <u/>
        <sz val="16"/>
        <color theme="1"/>
        <rFont val="TH SarabunPSK"/>
        <family val="2"/>
      </rPr>
      <t>กฎหมายและกฎระเบียบข้อบังคับ</t>
    </r>
    <r>
      <rPr>
        <b/>
        <sz val="16"/>
        <color rgb="FF002060"/>
        <rFont val="TH SarabunPSK"/>
        <family val="2"/>
      </rPr>
      <t xml:space="preserve">  ; หน่วยรับผิดชอบหลัก : หมวด 1/กศษ.ฯ  </t>
    </r>
  </si>
  <si>
    <t>ศธ.</t>
  </si>
  <si>
    <t>ทุหน่วย</t>
  </si>
  <si>
    <t>ทุกหน่วย</t>
  </si>
  <si>
    <t>เป้า</t>
  </si>
  <si>
    <t>หมาย</t>
  </si>
  <si>
    <t>ระเบียบ ยศ.ทร. ว่าด้วยการศึกษาสำหรับ</t>
  </si>
  <si>
    <t>นายทหารสัญญาบัตรพ.ศ.2555 และที่แก้ไข</t>
  </si>
  <si>
    <t>เพิ่มเติม</t>
  </si>
  <si>
    <t>พ.ร.บ.การศึกษาแห่งชาติ พ.ศ.2542 และ</t>
  </si>
  <si>
    <t>ที่แก้ไขเพิ่มเติม</t>
  </si>
  <si>
    <t>กฎกระทรวง ว่าด้วยการประกันคุณภาพ</t>
  </si>
  <si>
    <t>การศึกษา พ.ศ.2561</t>
  </si>
  <si>
    <t>ระเบียบ ยศ.ทร. ว่าด้วยการรับบุคคลพลเรือน</t>
  </si>
  <si>
    <t>เข้าเป็น นรจ.พ.ศ.2551</t>
  </si>
  <si>
    <t>พ.ร.ฏ.การได้รับเงินประจำตำแหน่งของ</t>
  </si>
  <si>
    <t>ข้าราชการทหาร</t>
  </si>
  <si>
    <t>ข้อบังคับ กห. ว่าด้วยการได้รับเงินเพิ่มของ</t>
  </si>
  <si>
    <t xml:space="preserve">ข้าราชการที่ทำหน้าที่สอน </t>
  </si>
  <si>
    <t>พ.ศ.2548 และที่แก้ไขเพิ่มเติม</t>
  </si>
  <si>
    <t>ของสถานศึกษาซึ่งมิได้จัดการศึกษาเป็นภาค</t>
  </si>
  <si>
    <t>ระเบียบ ยศ.ทร. ว่าด้วยการดำเนินการศึกษา</t>
  </si>
  <si>
    <t>ระเบียบ ยศ.ทร. ว่าด้วยการเพิ่มประสิทธิภาพ</t>
  </si>
  <si>
    <t>และพัฒนาการฝึกอบรมหลักสูตรการฝึก</t>
  </si>
  <si>
    <t xml:space="preserve">ภาคสาธารณศึกษานักเรียนพลกองประจำการ </t>
  </si>
  <si>
    <t>พ.ศ.2557</t>
  </si>
  <si>
    <t>ระเบียบ ทร. ว่าด้วยการอบรมศีลธรรมและ</t>
  </si>
  <si>
    <t>การกระทำพิธี</t>
  </si>
  <si>
    <t xml:space="preserve">คู่มือปฏิบัติศาสนพิธีเบื้องต้น กรมการศาสนา </t>
  </si>
  <si>
    <t>กระทรวงกระทรวงวัฒนธรรม</t>
  </si>
  <si>
    <t>ระเบียบสำนักนายกรัฐมนตรี ว่าด้วย</t>
  </si>
  <si>
    <t>งานสารบรรณ พ.ศ.2556</t>
  </si>
  <si>
    <t xml:space="preserve">พ.ร.บ.โบราณสถาน โบราณวัตถุ ศิลปวัตถุ </t>
  </si>
  <si>
    <t xml:space="preserve"> แก้ไขเพิ่มเติม พ.ศ.2535</t>
  </si>
  <si>
    <t>และพิพิธภัณฑสถานแห่งชาติ พ.ศ.2504 และ</t>
  </si>
  <si>
    <t>ระเบียบว่าด้วยการรักษาความลับของทาง</t>
  </si>
  <si>
    <t>ราชการ พ.ศ.2544</t>
  </si>
  <si>
    <t>ครั้งในการปฏิบัติตาม</t>
  </si>
  <si>
    <t>กฎ ระเบียบ ข้อบังคับ</t>
  </si>
  <si>
    <t>และกฎหมาย ต่อ</t>
  </si>
  <si>
    <t xml:space="preserve">ใช้กฎ ระเบียบ </t>
  </si>
  <si>
    <t>กฎหมายที่เกี่ยวข้อง</t>
  </si>
  <si>
    <r>
      <rPr>
        <b/>
        <sz val="16"/>
        <color theme="1"/>
        <rFont val="TH SarabunPSK"/>
        <family val="2"/>
      </rPr>
      <t>(ข้อ 11)</t>
    </r>
    <r>
      <rPr>
        <b/>
        <u/>
        <sz val="16"/>
        <color theme="1"/>
        <rFont val="TH SarabunPSK"/>
        <family val="2"/>
      </rPr>
      <t>การใช้กฎหมายและกฎระเบียบข้อบังคับ</t>
    </r>
  </si>
  <si>
    <r>
      <rPr>
        <b/>
        <sz val="16"/>
        <color theme="1"/>
        <rFont val="TH SarabunPSK"/>
        <family val="2"/>
      </rPr>
      <t xml:space="preserve">(ข้อ 12) </t>
    </r>
    <r>
      <rPr>
        <b/>
        <u/>
        <sz val="16"/>
        <color theme="1"/>
        <rFont val="TH SarabunPSK"/>
        <family val="2"/>
      </rPr>
      <t>การประพฤติปฏิบัติตามหลักนิติธรรม ความโปร</t>
    </r>
    <r>
      <rPr>
        <u/>
        <sz val="16"/>
        <color theme="1"/>
        <rFont val="TH SarabunPSK"/>
        <family val="2"/>
      </rPr>
      <t>่</t>
    </r>
    <r>
      <rPr>
        <b/>
        <u/>
        <sz val="16"/>
        <color theme="1"/>
        <rFont val="TH SarabunPSK"/>
        <family val="2"/>
      </rPr>
      <t>งใส และจริยธรรม</t>
    </r>
  </si>
  <si>
    <r>
      <t xml:space="preserve">       ข้อ (12) </t>
    </r>
    <r>
      <rPr>
        <b/>
        <u/>
        <sz val="16"/>
        <color theme="1"/>
        <rFont val="TH SarabunPSK"/>
        <family val="2"/>
      </rPr>
      <t>การประพฤติปฏิบัติตามหลักนิติธรรม ความโปร่งใส และจริยธรรม</t>
    </r>
    <r>
      <rPr>
        <b/>
        <sz val="16"/>
        <color theme="1"/>
        <rFont val="TH SarabunPSK"/>
        <family val="2"/>
      </rPr>
      <t xml:space="preserve">  </t>
    </r>
    <r>
      <rPr>
        <b/>
        <sz val="16"/>
        <color rgb="FF002060"/>
        <rFont val="TH SarabunPSK"/>
        <family val="2"/>
      </rPr>
      <t xml:space="preserve">; หน่วยรับผิดชอบหลัก : หมวด 1/กศษ.ฯ  </t>
    </r>
  </si>
  <si>
    <t xml:space="preserve">จัดการเกี่ยวกับเรื่องร้องเรียน/ </t>
  </si>
  <si>
    <t>พ.ศ.2476 ต่อจำนวนครั้งที่</t>
  </si>
  <si>
    <t>ร้องเรียน/ร้องทุกข์ทั้งหมด</t>
  </si>
  <si>
    <t>รายงานผลการกำกับดูแล ต่อ</t>
  </si>
  <si>
    <t>การกำกับดูแลตามแผนที่กำหนด</t>
  </si>
  <si>
    <t>≥ ร้อยละ 100</t>
  </si>
  <si>
    <r>
      <rPr>
        <b/>
        <sz val="16"/>
        <rFont val="TH SarabunPSK"/>
        <family val="2"/>
      </rPr>
      <t xml:space="preserve">(ข้อ 13) </t>
    </r>
    <r>
      <rPr>
        <b/>
        <u/>
        <sz val="16"/>
        <rFont val="TH SarabunPSK"/>
        <family val="2"/>
      </rPr>
      <t>สังคมและการสนับสนุนชุมชน</t>
    </r>
  </si>
  <si>
    <r>
      <t xml:space="preserve">       ข้อ (13)  </t>
    </r>
    <r>
      <rPr>
        <b/>
        <u/>
        <sz val="16"/>
        <color theme="1"/>
        <rFont val="TH SarabunPSK"/>
        <family val="2"/>
      </rPr>
      <t>สังคมและชุมชน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1/กศษ.ฯ </t>
    </r>
  </si>
  <si>
    <t xml:space="preserve">                    เจ้ากรมยุทธศึกษาทหารเรือ ได้แสดงความรับผิดชอบต่อสังคมและชุมชนรอบข้าง  ไม่ว่าจะกองทัพเรือ มหาวิทยาลัย วัด และองค์กรต่าง ๆ โดยให้การสนับสนุน</t>
  </si>
  <si>
    <t>และให้ความร่วมมือในการจัดกิจกรรมร่วมกัน ที่ก่อให้เกิดประโยชน์แก่ส่วนรวม โดยมีตัวชี้วัดที่สำคัญและผลลัพธ์ตามตารางและกราฟที่แสดง ดังนี้</t>
  </si>
  <si>
    <t>และบำเพ็ญประโยชน์</t>
  </si>
  <si>
    <t>โครงการจิตอาสา ต่อจำนวนครั้ง</t>
  </si>
  <si>
    <t>ในการจัดโครงการจิตอาสาตาม</t>
  </si>
  <si>
    <t>สนับสนุนการจัดกิจกรรม</t>
  </si>
  <si>
    <t>ของหน่วยงานและองค์กร</t>
  </si>
  <si>
    <t xml:space="preserve">ภายนอก </t>
  </si>
  <si>
    <t>สนับสนุนการจัดกิจกรรมของ</t>
  </si>
  <si>
    <t xml:space="preserve">หน่วยงานและองค์กรภายนอก </t>
  </si>
  <si>
    <t>ต่อจำนวนครั้งที่ได้รับการร้องขอ</t>
  </si>
  <si>
    <t>ร้อยละของจำนวนกิจกรรม</t>
  </si>
  <si>
    <t>บำเพ็ญประโยชน์ที่ปฏิบัติ ต่อ</t>
  </si>
  <si>
    <t>จำนวนกิจกรรมบำเพ็ญประโยชน์</t>
  </si>
  <si>
    <t>(ข้อ 14) ผลการดำเนินการด้านงบประมาณ และการเงิน</t>
  </si>
  <si>
    <r>
      <t xml:space="preserve">       ข้อ (14)  </t>
    </r>
    <r>
      <rPr>
        <b/>
        <u/>
        <sz val="16"/>
        <color theme="1"/>
        <rFont val="TH SarabunPSK"/>
        <family val="2"/>
      </rPr>
      <t xml:space="preserve">ผลการดำเนินการด้านงบประมาณ และการเงิน 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P/กศษ.ฯ</t>
    </r>
  </si>
  <si>
    <t>ร้อยละของจำนวนเงินที่</t>
  </si>
  <si>
    <t>เบิกจ่ายงบประมาณ ต่อ</t>
  </si>
  <si>
    <t>จำนวนเงินงบประมาณที่ได้</t>
  </si>
  <si>
    <t>รับจัดสรรทั้งหมด</t>
  </si>
  <si>
    <r>
      <rPr>
        <b/>
        <sz val="16"/>
        <color theme="1"/>
        <rFont val="TH SarabunPSK"/>
        <family val="2"/>
      </rPr>
      <t xml:space="preserve">(ข้อ 15) </t>
    </r>
    <r>
      <rPr>
        <b/>
        <u/>
        <sz val="16"/>
        <color theme="1"/>
        <rFont val="TH SarabunPSK"/>
        <family val="2"/>
      </rPr>
      <t xml:space="preserve">การเติบโตและการสร้างขีดความสามารถในการแข่งขัน </t>
    </r>
    <r>
      <rPr>
        <b/>
        <u val="double"/>
        <sz val="16"/>
        <color theme="1"/>
        <rFont val="TH SarabunPSK"/>
        <family val="2"/>
      </rPr>
      <t xml:space="preserve"> </t>
    </r>
  </si>
  <si>
    <t>ขีดความสามารถในการให้</t>
  </si>
  <si>
    <t>บริการของพิพิธภัณฑ์</t>
  </si>
  <si>
    <t>ทหารเรือใหม่</t>
  </si>
  <si>
    <t>(ร้อยละความสำเร็จในการ</t>
  </si>
  <si>
    <t>ปรับปรุงพิพิธภัณฑ์ทหารเรือ)</t>
  </si>
  <si>
    <t xml:space="preserve">ร้อยละ </t>
  </si>
  <si>
    <t>ความก้าวหน้าในการจัดตั้ง</t>
  </si>
  <si>
    <t>ศูนย์สมุททานุภาพ</t>
  </si>
  <si>
    <t>จัดตั้งศูนย์สมุททานุภาพ)</t>
  </si>
  <si>
    <t>จำนวน นทน.ที่เข้ารับการ</t>
  </si>
  <si>
    <t>จำนวนมิตรประเทศที่ส่ง</t>
  </si>
  <si>
    <t>นายทหารเข้ารับการอบรม</t>
  </si>
  <si>
    <t>หลักสูตร สธ.ทร.</t>
  </si>
  <si>
    <t>ประเทศ</t>
  </si>
  <si>
    <t>นาย</t>
  </si>
  <si>
    <t>หลักสูตร วทร.</t>
  </si>
  <si>
    <t>ที่สำคัญจำเป็นต่อการพัฒนา คือ การบริหารงบประมาณและในกรณีที่มีจำนวนไม่เพียงพอ จะต้องได้รับการสนับสนุนงบประมาณเพิ่มเติม โดยมีตัวชี้วัดที่สำคัญ และผลลัพธ์</t>
  </si>
  <si>
    <t xml:space="preserve">ตามตารางและกราฟที่แสดง </t>
  </si>
  <si>
    <r>
      <t xml:space="preserve">       ข้อ (15)  </t>
    </r>
    <r>
      <rPr>
        <b/>
        <u/>
        <sz val="16"/>
        <color theme="1"/>
        <rFont val="TH SarabunPSK"/>
        <family val="2"/>
      </rPr>
      <t xml:space="preserve">การเติบโต </t>
    </r>
    <r>
      <rPr>
        <b/>
        <sz val="16"/>
        <color rgb="FF002060"/>
        <rFont val="TH SarabunPSK"/>
        <family val="2"/>
      </rPr>
      <t>; หน่วยรับผิดชอบหลัก : หมวด P/กศษ.ฯ</t>
    </r>
  </si>
  <si>
    <t>ศึกษาหลักสูตร สธ.ทร.2 ภาษา</t>
  </si>
  <si>
    <r>
      <rPr>
        <b/>
        <sz val="16"/>
        <color theme="1"/>
        <rFont val="TH SarabunPSK"/>
        <family val="2"/>
      </rPr>
      <t xml:space="preserve">(ข้อ 16) </t>
    </r>
    <r>
      <rPr>
        <b/>
        <u/>
        <sz val="16"/>
        <color theme="1"/>
        <rFont val="TH SarabunPSK"/>
        <family val="2"/>
      </rPr>
      <t>ประสิทธิผลและประสิทธิภาพของกระบวนการ</t>
    </r>
  </si>
  <si>
    <t>โดยมีการพัฒนาปรับปรุงมาอย่างต่อเนื่อง ตั้งแต่ งป.56 จนถึงปัจจุบัน ซึ่งในระบบงานของกรมยุทธศึกษาทหารเรือ ประจำปี งป.60 ประกอบด้วย กระบวนการหลัก จำนวน</t>
  </si>
  <si>
    <t>และผลลัพธ์ตามตารางและกราฟที่แสดง ดังนี้</t>
  </si>
  <si>
    <t>8 กระบวนการ มี 53 กระบวนการย่อย รวม 91 ตัวชี้วัด และกระบวนการสนับสนุน จำนวน 11 กระบวนการ มี 33 กระบวนการย่อย รวม 44 ตัวชี้วัด  โดยมีตัวชี้วัดที่สำคัญ</t>
  </si>
  <si>
    <t>ในกระบวนการหลักที่</t>
  </si>
  <si>
    <t>บรรลุ ต่อจำนวนตัวชี้วัด</t>
  </si>
  <si>
    <t>ทั้งหมดในกระบวนการ</t>
  </si>
  <si>
    <t>หลัก</t>
  </si>
  <si>
    <t>ในกระบวนการสนับสนุน</t>
  </si>
  <si>
    <t>ที่บรรลุ ต่อจำนวนตัวชี้วัด</t>
  </si>
  <si>
    <t>สนับสนุน</t>
  </si>
  <si>
    <t>หน่วยงานทั้งหมด</t>
  </si>
  <si>
    <t>≥ ร้อยละ  90</t>
  </si>
  <si>
    <t>ปรับปรุง ต่อจำนวน</t>
  </si>
  <si>
    <t>กระบวนการทั้งหมด</t>
  </si>
  <si>
    <r>
      <t xml:space="preserve">       ข้อ (16) </t>
    </r>
    <r>
      <rPr>
        <b/>
        <u/>
        <sz val="16"/>
        <color theme="1"/>
        <rFont val="TH SarabunPSK"/>
        <family val="2"/>
      </rPr>
      <t>ประสิทธิผลและประสิทธิภาพของกระบวนการ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6/กปภ.ฯ</t>
    </r>
  </si>
  <si>
    <r>
      <rPr>
        <b/>
        <sz val="16"/>
        <color theme="1"/>
        <rFont val="TH SarabunPSK"/>
        <family val="2"/>
      </rPr>
      <t xml:space="preserve">ข้อ (17) </t>
    </r>
    <r>
      <rPr>
        <b/>
        <u/>
        <sz val="16"/>
        <color theme="1"/>
        <rFont val="TH SarabunPSK"/>
        <family val="2"/>
      </rPr>
      <t>การเตรียมพร้อมต่อภาวะฉุกเฉิน</t>
    </r>
  </si>
  <si>
    <r>
      <t xml:space="preserve">       ข้อ (17) </t>
    </r>
    <r>
      <rPr>
        <b/>
        <u/>
        <sz val="16"/>
        <color theme="1"/>
        <rFont val="TH SarabunPSK"/>
        <family val="2"/>
      </rPr>
      <t>การเตรียมพร้อมต่อภาวะฉุกเฉิน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6/กปภ.ฯ</t>
    </r>
  </si>
  <si>
    <t>ด้านผลผลิตและการบริการตามพันธกิจหลัก</t>
  </si>
  <si>
    <t>ด้านการนำยุทธศาสตร์ไปปฏิบัติ</t>
  </si>
  <si>
    <t>ความพึงพอใจของผู้รับบริการและผู้มีส่วนได้ส่วนเสีย</t>
  </si>
  <si>
    <t>การให้ความสำคัญกับผู้รับบริการและผู้มีส่วนได้ส่วนเสีย</t>
  </si>
  <si>
    <t>ขีดความสามารถและอัตรากำลังบุคลากร</t>
  </si>
  <si>
    <t>ประสิทธิผลและประสิทธิภาพของกระบวนการ</t>
  </si>
  <si>
    <t>การเตรียมพร้อมต่อภาวะฉุกเฉิน</t>
  </si>
  <si>
    <t>การจัดการห่วงโซ่อุปทาน</t>
  </si>
  <si>
    <r>
      <t xml:space="preserve">       ข้อ (18) </t>
    </r>
    <r>
      <rPr>
        <b/>
        <u/>
        <sz val="16"/>
        <color theme="1"/>
        <rFont val="TH SarabunPSK"/>
        <family val="2"/>
      </rPr>
      <t>การจัดการห่วงโซ่อุปทาน</t>
    </r>
    <r>
      <rPr>
        <b/>
        <sz val="16"/>
        <color rgb="FF002060"/>
        <rFont val="TH SarabunPSK"/>
        <family val="2"/>
      </rPr>
      <t xml:space="preserve"> ; หน่วยรับผิดชอบหลัก : หมวด 6/กปภ.ฯ</t>
    </r>
  </si>
  <si>
    <t>กรมยุทธศึกษาทหารเรือ ส่งถึงมือผู้รับบริการอย่างมีคุณภาพตรงตามความต้องการ และเป็นที่พึงพอใจ สร้างความั่นใจให้ผู้รับบริการ โดยพิจารณาจากผลการติดตาม</t>
  </si>
  <si>
    <t>ผู้สำเร็จการศึกษาในทุกหลักสูตร และผลประเมินความพึงพอใจที่ต่อการบริการของกรมยุทธศึกษาทหารเรือ เพื่อนำข้อมูลที่ได้ย้อนกลับมาพัฒนาปรับปรุงกระบวนการ</t>
  </si>
  <si>
    <t>ให้มีประสิทธิภาพมากยิ่งขึ้นต่อไป โดยมีตัวชี้วัดที่สำคัญและผลลัพธ์ตามตารางและกราฟที่แสดง ดังนี้</t>
  </si>
  <si>
    <r>
      <rPr>
        <b/>
        <sz val="16"/>
        <color theme="1"/>
        <rFont val="TH SarabunPSK"/>
        <family val="2"/>
      </rPr>
      <t xml:space="preserve">(18) </t>
    </r>
    <r>
      <rPr>
        <b/>
        <u/>
        <sz val="16"/>
        <color theme="1"/>
        <rFont val="TH SarabunPSK"/>
        <family val="2"/>
      </rPr>
      <t>การจัดการห่วงโซ่อุปทาน</t>
    </r>
  </si>
  <si>
    <t>การอบรมที่มีต่อการจัดการ</t>
  </si>
  <si>
    <t>เรียนการสอนของ ศภษ.ฯ</t>
  </si>
  <si>
    <r>
      <t xml:space="preserve">ยศ.ทร. </t>
    </r>
    <r>
      <rPr>
        <sz val="14"/>
        <color rgb="FF002060"/>
        <rFont val="TH SarabunPSK"/>
        <family val="2"/>
      </rPr>
      <t>ต่อจำนวนกิจกรรมตามแผนที่</t>
    </r>
  </si>
  <si>
    <r>
      <t xml:space="preserve">อบรม/สัมมนาทางวิชาการ/ดูงาน </t>
    </r>
    <r>
      <rPr>
        <sz val="14"/>
        <color rgb="FF002060"/>
        <rFont val="TH SarabunPSK"/>
        <family val="2"/>
      </rPr>
      <t>ต่อ</t>
    </r>
  </si>
  <si>
    <r>
      <t>ที่เข้ารับการศึกษา/ฝึกอบรม</t>
    </r>
    <r>
      <rPr>
        <sz val="14"/>
        <color rgb="FF002060"/>
        <rFont val="TH SarabunPSK"/>
        <family val="2"/>
      </rPr>
      <t>ที่มีต่อการจั</t>
    </r>
    <r>
      <rPr>
        <sz val="14"/>
        <color theme="1"/>
        <rFont val="TH SarabunPSK"/>
        <family val="2"/>
      </rPr>
      <t>ด</t>
    </r>
  </si>
  <si>
    <r>
      <t>การศึกษา/ฝึกอบรม</t>
    </r>
    <r>
      <rPr>
        <sz val="14"/>
        <rFont val="TH SarabunPSK"/>
        <family val="2"/>
      </rPr>
      <t>ในแต่ละหลักสูตร</t>
    </r>
  </si>
  <si>
    <t>หน้า 7.2/5</t>
  </si>
  <si>
    <t>7.3/5</t>
  </si>
  <si>
    <t>หน้า  7.4/5</t>
  </si>
  <si>
    <r>
      <rPr>
        <b/>
        <sz val="16"/>
        <color theme="1"/>
        <rFont val="TH SarabunPSK"/>
        <family val="2"/>
      </rPr>
      <t xml:space="preserve">(ข้อ 11) </t>
    </r>
    <r>
      <rPr>
        <b/>
        <u/>
        <sz val="16"/>
        <color theme="1"/>
        <rFont val="TH SarabunPSK"/>
        <family val="2"/>
      </rPr>
      <t>การใช้กฎหมายและกฎระเบียบข้อบังคับ</t>
    </r>
  </si>
  <si>
    <t>หน้า  7.4/7</t>
  </si>
  <si>
    <t>หน้า  7.4/8</t>
  </si>
  <si>
    <t>จำนวนผู้ขอย้ายเข้าหน่วย</t>
  </si>
  <si>
    <t>ของสถานศึกษาซึ่งจัดการศึกษาเป็นภาคใน</t>
  </si>
  <si>
    <t>ส่วนการศึกษาที่สองและสี่ พ.ศ.2551 และ</t>
  </si>
  <si>
    <t>แก้ไขเพิ่มเติม</t>
  </si>
  <si>
    <t>ระเบียบ ยศ.ทร. ว่าด้วยการปกครองบังคับ</t>
  </si>
  <si>
    <t>บัญชาข้าราชการกลาโหมพลเรือนชั้น</t>
  </si>
  <si>
    <t xml:space="preserve">สัญญาบัตรและต่ำกว่าชั้นสัญญาบัตร </t>
  </si>
  <si>
    <t>พ.ศ.2536</t>
  </si>
  <si>
    <t>ผู้รับการอบรมที่มีต่อการจัด</t>
  </si>
  <si>
    <t>ความพร้อมของการบริการด้านการ</t>
  </si>
  <si>
    <t>ส่งกำลังบำรุงสายเครื่องช่วยการศึกษา</t>
  </si>
  <si>
    <t>เกี่ยวกับยุทธศาสตร์ฯ</t>
  </si>
  <si>
    <t>ผลงานด้านการศึกษาวิเคราะห์</t>
  </si>
  <si>
    <t>กรมยุทธศึกษาทหารเรือ มีหน้าที่อำนวยการ ประสานงาน แนะนำ กำกับการ และดำเนินการเกี่ยวกับการฝึกศึกษา การส่งเสริม ความรู้ทั่วไป การส่งกำลัง ซ่อมบำรุง และบริการพัสดุ</t>
  </si>
  <si>
    <t>ประเภทเครื่องช่วยการศึกษาและตำรา การอนุศาสนาจารย์ งานประวัติศาสตร์ และพิพิธภัณฑ์ทหาร การศึกษาวิเคราะห์ จัดทำและประเมินยุทธศาสตร์ และกำหนดหลักนิยมของกองทัพเรือ ตลอดจนให้</t>
  </si>
  <si>
    <t xml:space="preserve">การฝึกและศึกษาวิชาการทหารเรือและวิทยาการที่เกี่ยวข้องของสถานศึกษาในบังคับบัญชาและสถานศึกษาในกำกับ โดยมีเจ้ากรมยุทธศึกษาทหารเรือ  เป็นผู้บังคับบัญชารับผิดชอบ </t>
  </si>
  <si>
    <t>วิเคราะห์เกี่ยวกับยุทธศาสตร์และการสงครามทางเรือ รวมทั้งการจัดทำบทความทางวิชาการและการประชุมแสดงความคิดเห็นทางวิชาการ</t>
  </si>
  <si>
    <t>การพัฒนากำลังพล  3) การบริการด้านการส่งกำลังบำรุงสายเครื่องช่วยการศึกษา  4) การบริการด้านการอนุศาสนาจารย์  5) การบริการด้านการประวัติศาสตร์  และ 6) การบริการด้านการศึกษา</t>
  </si>
  <si>
    <t>บำรุงสาย</t>
  </si>
  <si>
    <t>เครื่องช่วย</t>
  </si>
  <si>
    <t>การประวัติ-</t>
  </si>
  <si>
    <t>การสำรวจความพึงพอใจและความไม่พึงพอใจที่มีต่อการบริการและผลผลิตที่กรมยุทธศึกษาทหารเรือส่งมอบให้  เพื่อแสดงความเชื่อมั่นในการบริการของกรมยุทธศึกษา</t>
  </si>
  <si>
    <t>ทหารเรือ และกรมยุทธศึกษาทหารเรือมีข้อมูลสารสนเทศที่มีความเป็นมาตรฐาน มีความน่าเชื่อถือ เพื่อนำผลมาใช้ในการปรับปรุงการให้บริการของกรมยุทธศึกษา</t>
  </si>
  <si>
    <t xml:space="preserve">ทหารเรือต่อไป โดยมีผลลัพธ์ที่สำคัญตามตารางและกราฟที่แสดง ดังนี้ </t>
  </si>
  <si>
    <t>บรรจุ/หน่วยที่รับทหารที่มีต่อ</t>
  </si>
  <si>
    <t>ครู/อาจารย์ในสถานศึกษา และกลุ่มบุคลากรทั่วไป ที่ได้รับการพัฒนา พิจารณาจากเกณฑ์การประเมินในระบบประกันคุณภาพการศึกษา โดยมีตัวชี้วัดที่สำคัญและผลลัพธ์</t>
  </si>
  <si>
    <t>ตามตารางและกราฟที่แสดง ดังนี้</t>
  </si>
  <si>
    <t>การปฏิบัติในลักษณะ</t>
  </si>
  <si>
    <t xml:space="preserve">ร้องทุกข์ ตาม พ.ร.บ.วินัยทหาร </t>
  </si>
  <si>
    <t>ประชุม/เข้าร่วมประชุม ต่อ</t>
  </si>
  <si>
    <t>จำนวนครั้งในการจัดประชุม</t>
  </si>
  <si>
    <t>Practice ต่อจำนวน</t>
  </si>
  <si>
    <t xml:space="preserve">งานที่มีการจัดทำ Best </t>
  </si>
  <si>
    <t xml:space="preserve">                  กรมยุทธศึกษาทหารเรือ ได้มีการเตรียมความพร้อมในการรองรับภาวะฉุกเฉินที่อาจเกิดขึ้นได้  เพื่อให้กรมยุทธศึกษาทหารเรือสามารถฟื้นกลับคืนสภาพ</t>
  </si>
  <si>
    <t>โดยเร็วสามารถให้การปฏิบัติงานบรรลุตามภารกิจ โดยมีการจัดทำแผนบริหารความต่อเนื่องในสภาวะวิกฤติของกรมยุทธศึกษาทหารเรือ เพื่องรองรับสถานการณ์กณีเกิด</t>
  </si>
  <si>
    <t>สภาวะวิกฤติหรือเหตุการณ์ฉุกเฉิน ประกอบด้วย (1) เหตุการณ์เกิดอัคคีภัย (2) เหตุการณ์อุทกภัย และ (3) เหตุการณ์ชุมนุมประท้วง/จลาจล รวมทั้งจัดทำแผนย่อยรองรับ</t>
  </si>
  <si>
    <t>อีกชั้นหนึ่ง รวมทั้งได้ออกระเบียบ คำสั่ง และแนวทางปฏิบัติเพื่อใช้เป็นกลไกควบคุมการดำเนินงานและการรักษาความปลอดภัยสถานที่ ได้แก่</t>
  </si>
  <si>
    <t>7.1/1</t>
  </si>
  <si>
    <t>7.2/1</t>
  </si>
  <si>
    <t>7.3/1</t>
  </si>
  <si>
    <t>7.3/6</t>
  </si>
  <si>
    <t>7.3/7</t>
  </si>
  <si>
    <t>7.4/1</t>
  </si>
  <si>
    <t>7.4/3</t>
  </si>
  <si>
    <t>7.4/5</t>
  </si>
  <si>
    <t>7.4/9</t>
  </si>
  <si>
    <t>7.5/1</t>
  </si>
  <si>
    <t>7.5/2</t>
  </si>
  <si>
    <t>7.6/1</t>
  </si>
  <si>
    <t>รร.จอ.ยศ.ทอ.</t>
  </si>
  <si>
    <t>และสวัสดิภาพ สิทธิประโยชน์ เพื่อสร้างขวัญและกำลังใจให้กำลังพลอย่างต่อเนื่อง นอกจากนี้ยังได้จัดให้การประเมินความผาสุกในการทำงานภายในองค์กร และประเมิน</t>
  </si>
  <si>
    <t>สมรรถภาพทางจิต ตามนโยบายของกองทัพเรือด้วย  โดยมีตัวชี้วัดที่สำคัญและผลลัพธ์ตามตารางและกราฟที่แสดง ดังนี้</t>
  </si>
  <si>
    <t>8 นาย</t>
  </si>
  <si>
    <t>ยังไม่สิ้นสุด</t>
  </si>
  <si>
    <t>วงรอบ</t>
  </si>
  <si>
    <t>ข้อมูล</t>
  </si>
  <si>
    <t>ไม่มี</t>
  </si>
  <si>
    <t>-น.ใหม่</t>
  </si>
  <si>
    <t>≥ ร้อยละ</t>
  </si>
  <si>
    <t>สวัสดิภาพ การ</t>
  </si>
  <si>
    <t>ประโยชน์</t>
  </si>
  <si>
    <t>บริการ และสิทธิ-</t>
  </si>
  <si>
    <t>CP1.1</t>
  </si>
  <si>
    <t>CP1.2</t>
  </si>
  <si>
    <t>CP2.1</t>
  </si>
  <si>
    <t>CP2.2</t>
  </si>
  <si>
    <t>CP3</t>
  </si>
  <si>
    <t>CP4</t>
  </si>
  <si>
    <t>CP5</t>
  </si>
  <si>
    <t>CP6</t>
  </si>
  <si>
    <t>CP7</t>
  </si>
  <si>
    <t>CP8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</si>
  <si>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</si>
  <si>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</si>
  <si>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</si>
  <si>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</si>
  <si>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</si>
  <si>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</si>
  <si>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</si>
  <si>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</si>
  <si>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</si>
  <si>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</si>
  <si>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SP11</t>
  </si>
  <si>
    <t>(ศฝท.ฯ)</t>
  </si>
  <si>
    <t>(รร.พจ.ฯ)</t>
  </si>
  <si>
    <t>(กปภ.ฯ)</t>
  </si>
  <si>
    <t>(กศษ.ฯ)</t>
  </si>
  <si>
    <t>(วทร.ฯ)</t>
  </si>
  <si>
    <t>รร.ชต.ฯ)</t>
  </si>
  <si>
    <t>(รร.สธ.ทร.ฯ)</t>
  </si>
  <si>
    <t>(ฝวก.ฯ)</t>
  </si>
  <si>
    <t>(ศภษ.ฯ)</t>
  </si>
  <si>
    <t>รร.ชุมพลฯ)</t>
  </si>
  <si>
    <t>(กบศ.ฯ)</t>
  </si>
  <si>
    <t>(อศจ.ฯ)</t>
  </si>
  <si>
    <t>(กปศ.ฯ)</t>
  </si>
  <si>
    <t>(ศยร.ฯ)</t>
  </si>
  <si>
    <t>(หน่วยที่รับผิดชอบ)</t>
  </si>
  <si>
    <t>(กหส.ฯ)</t>
  </si>
  <si>
    <t>(สน.รนภ.ฯ)</t>
  </si>
  <si>
    <t>(กบ.ฯ)</t>
  </si>
  <si>
    <t>(กง.ฯ)</t>
  </si>
  <si>
    <t>(กธก.ฯ)</t>
  </si>
  <si>
    <t>(PMQA)</t>
  </si>
  <si>
    <t>(กอง สน.ฯ)</t>
  </si>
  <si>
    <t>ไม่มีข้อมูล</t>
  </si>
  <si>
    <t>ไม่เปิด</t>
  </si>
  <si>
    <t>จำนวนเรื่องในการศึกษาวิเคราะห์ยุทธศาสตร์</t>
  </si>
  <si>
    <t>หน้า 7.1/9</t>
  </si>
  <si>
    <t>หน้า 7.1/11</t>
  </si>
  <si>
    <t>หน้า 7.1/12</t>
  </si>
  <si>
    <t>หน้า 7.1/13</t>
  </si>
  <si>
    <t>จำนวนครั้งในการฝึกซ้อม/ฝึกอบรมการช่วยชีวิตแบบกู้ชีพ (CPR)</t>
  </si>
  <si>
    <t>กลุ่มงานสายวิทยาการ</t>
  </si>
  <si>
    <t>ใน ยศ.ทร.</t>
  </si>
  <si>
    <t>กลุ่มงานสายวิทยาการใน ยศ.</t>
  </si>
  <si>
    <t>(ครั้งที่ 1)</t>
  </si>
  <si>
    <t>(ครั้งที่ 2)</t>
  </si>
  <si>
    <t>-ตรวจสุขภาพประจำปี (จำนวนคน)</t>
  </si>
  <si>
    <t>-ทดสอบสมรรถภาพ (จำนวนครั้ง)</t>
  </si>
  <si>
    <t>-บรรยากาศการทำงาน (จำนวนครั้งจัด 5ส.)</t>
  </si>
  <si>
    <t>-บรรยากาศการทำงาน (จำนวนผู้ประเมินความผาสุก)</t>
  </si>
  <si>
    <t>-บรรยากาศการทำงาน (ระดับความพึงพอใจ)</t>
  </si>
  <si>
    <t>-สวัสดิการ (กู้ยืมเงิน)</t>
  </si>
  <si>
    <t>-สวัสดิการ (ฌาปนกิจสงเคราะห์)</t>
  </si>
  <si>
    <t>-สวัสดิการ (ทุนการศึกษา)</t>
  </si>
  <si>
    <t>-ประเมินสมรรถภาพทางจิต (จำนวนคน)</t>
  </si>
  <si>
    <t>≤ 3 ครั้ง/ปี</t>
  </si>
  <si>
    <t>ไม่ได้ประเมิน</t>
  </si>
  <si>
    <t>ไม่ตรงกับที่ รร.ส่ง (เนื่องจาก รร.ใช้ข้อมูลบางส่วนเฉพาะงานประกัน)</t>
  </si>
  <si>
    <t>ด้านการพัฒนา</t>
  </si>
  <si>
    <t>การสงเคราะห์</t>
  </si>
  <si>
    <t>ยังไม่ได้</t>
  </si>
  <si>
    <t>ดำเนินการ</t>
  </si>
  <si>
    <t>ไม่ได้</t>
  </si>
  <si>
    <t>ประเมิน</t>
  </si>
  <si>
    <r>
      <t>ระดับความ</t>
    </r>
    <r>
      <rPr>
        <b/>
        <u/>
        <sz val="14"/>
        <color rgb="FF0000FF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พึงพอใจของ</t>
    </r>
  </si>
  <si>
    <r>
      <rPr>
        <sz val="7"/>
        <rFont val="Times New Roman"/>
        <family val="1"/>
      </rPr>
      <t xml:space="preserve">- </t>
    </r>
    <r>
      <rPr>
        <sz val="14"/>
        <rFont val="TH SarabunPSK"/>
        <family val="2"/>
      </rPr>
      <t>หลักสูตรภาษามาลายูท้องถิ่นภาคใต้</t>
    </r>
  </si>
  <si>
    <r>
      <rPr>
        <sz val="7"/>
        <rFont val="Times New Roman"/>
        <family val="1"/>
      </rPr>
      <t xml:space="preserve">- </t>
    </r>
    <r>
      <rPr>
        <sz val="14"/>
        <rFont val="TH SarabunPSK"/>
        <family val="2"/>
      </rPr>
      <t>หลักสูตรภาษาพม่าระดับต้น</t>
    </r>
  </si>
  <si>
    <t xml:space="preserve">ระดับ 5 </t>
  </si>
  <si>
    <t>Communication</t>
  </si>
  <si>
    <t>English for</t>
  </si>
  <si>
    <t>-หลักสูตร</t>
  </si>
  <si>
    <t>- หลักสูตรภาษา</t>
  </si>
  <si>
    <t>มาลายูท้องถิ่น</t>
  </si>
  <si>
    <t>ภาคใต้</t>
  </si>
  <si>
    <t>พม่าระดับต้น</t>
  </si>
  <si>
    <t xml:space="preserve">-หลักสูตร English for </t>
  </si>
  <si>
    <r>
      <t>(</t>
    </r>
    <r>
      <rPr>
        <sz val="14"/>
        <rFont val="TH SarabunPSK"/>
        <family val="2"/>
      </rPr>
      <t>≥</t>
    </r>
    <r>
      <rPr>
        <sz val="14"/>
        <rFont val="TH SarabunPSK"/>
        <family val="2"/>
        <charset val="222"/>
      </rPr>
      <t xml:space="preserve"> 3.51)</t>
    </r>
  </si>
  <si>
    <t>หลักสูตร</t>
  </si>
  <si>
    <t>ไม่ได้เปิด</t>
  </si>
  <si>
    <t>ผู้บริหารระดับสูง</t>
  </si>
  <si>
    <t>หน.นขต.ฯ</t>
  </si>
  <si>
    <t>ร้อยละจำนวนครั้งในการรายงานโครงการศึกษา อบรมของ ทร</t>
  </si>
  <si>
    <t>ร้อยละจำนวนการใช้จ่าย งป.</t>
  </si>
  <si>
    <t>ร้อยละจำนวนครั้งในการประชุม คกก.สวัสดิการภายใน</t>
  </si>
  <si>
    <t>การกำกับดูแลองค์การ</t>
  </si>
  <si>
    <t>โดย คณะทำงานย่อยหมวด 7</t>
  </si>
  <si>
    <t>หน้า 7.2/6</t>
  </si>
  <si>
    <t>หน้า 7.2/7</t>
  </si>
  <si>
    <t>ผลิตกำลังพล</t>
  </si>
  <si>
    <t>พัฒนากำลังพล</t>
  </si>
  <si>
    <t>หน้า 7.2/8</t>
  </si>
  <si>
    <t>หน้า 7.3/3</t>
  </si>
  <si>
    <t>7.3/8</t>
  </si>
  <si>
    <t>หน้า 7.3/11</t>
  </si>
  <si>
    <t>หน้า 7.3/13</t>
  </si>
  <si>
    <t>หน้า 7.3/14</t>
  </si>
  <si>
    <t>หน้า 7.3/15</t>
  </si>
  <si>
    <t>หน้า 7.3/16</t>
  </si>
  <si>
    <t>หน้า  7.4/12</t>
  </si>
  <si>
    <t>หน้า  7.4/13</t>
  </si>
  <si>
    <t>ความสำเร็จในการปรับปรุงพิพิธภัณฑ์ทหารเรือ</t>
  </si>
  <si>
    <t>ความสำเร็จในการจัดตั้งศูนย์สมุททานุภาพ</t>
  </si>
  <si>
    <t>จำนวน นทน.หลักสูตร สธ.ทร.2 ภาษา</t>
  </si>
  <si>
    <t>จำนวนมิตรประเทศที่ส่งเรียนหลักสูตร สธ.ทร.</t>
  </si>
  <si>
    <t>จำนวนมิตรประเทศที่ส่งเรียนหลักสูตร วทร.</t>
  </si>
  <si>
    <t>CP 1.1</t>
  </si>
  <si>
    <t>CP 1.2</t>
  </si>
  <si>
    <t>CP 2.1</t>
  </si>
  <si>
    <t>CP 2.2</t>
  </si>
  <si>
    <t>SP 1</t>
  </si>
  <si>
    <t>SP 2</t>
  </si>
  <si>
    <t>SP 3</t>
  </si>
  <si>
    <t>SP 4</t>
  </si>
  <si>
    <t>SP 5</t>
  </si>
  <si>
    <t>SP 6</t>
  </si>
  <si>
    <t>SP 7</t>
  </si>
  <si>
    <t>SP 8</t>
  </si>
  <si>
    <t>SP 9</t>
  </si>
  <si>
    <t>SP 10</t>
  </si>
  <si>
    <t>SP 11</t>
  </si>
  <si>
    <t>หน้า  7.6/6</t>
  </si>
  <si>
    <t>หน้า  7.6/7</t>
  </si>
  <si>
    <t>หน้า  7.6/9</t>
  </si>
  <si>
    <t>หน้า  7.6/10</t>
  </si>
  <si>
    <t>หน้า 7.6/11</t>
  </si>
  <si>
    <t>หน้า 7.6/12</t>
  </si>
  <si>
    <t>ด้านศึกษาวิเคราะห์ฯ</t>
  </si>
  <si>
    <t>ประจำปี งป.61</t>
  </si>
  <si>
    <t>7.1/9</t>
  </si>
  <si>
    <t>7.3/9</t>
  </si>
  <si>
    <t>7.3/11</t>
  </si>
  <si>
    <t>7.4/11</t>
  </si>
  <si>
    <t>7.6/6</t>
  </si>
  <si>
    <t>7.6/9</t>
  </si>
  <si>
    <r>
      <t>ระดับความ</t>
    </r>
    <r>
      <rPr>
        <b/>
        <u/>
        <sz val="14"/>
        <rFont val="TH SarabunPSK"/>
        <family val="2"/>
      </rPr>
      <t>ไม่</t>
    </r>
    <r>
      <rPr>
        <sz val="14"/>
        <rFont val="TH SarabunPSK"/>
        <family val="2"/>
      </rPr>
      <t>พึงพอใจของผู้รับ</t>
    </r>
  </si>
  <si>
    <t>P</t>
  </si>
  <si>
    <t>วิธีการสื่อสาร 2 ทาง</t>
  </si>
  <si>
    <t>ตลอดจนผลลัพธ์ด้านผลผลิตของนักศึกษาที่สำเร็จการศึกษาจาก วทร.ยศ.ทร. กับคู่เทียบนักศึกษาที่สำเร็จการศึกษาจาก วทอ.ยศ.ทอ. และนายทหารนักเรียนที่สำเร็จการศึกษาหลักสูตร สธ.ทร.จาก</t>
  </si>
  <si>
    <t>NO</t>
  </si>
  <si>
    <t>แยก</t>
  </si>
  <si>
    <t>สูตร</t>
  </si>
  <si>
    <t>การฝึกซ้อม/ฝึกอบรมการช่วยชีวิตแบบกู้ชีพ (CPR)</t>
  </si>
  <si>
    <t>(ข้อมูล ณ 6 มี.ค.62)</t>
  </si>
  <si>
    <t>จำนวนกำลังพลที่ถูกร้องเรียน</t>
  </si>
  <si>
    <t>86 กระบวนการเพิ่ม กระบวนการหลัก รอง</t>
  </si>
  <si>
    <t>ผู้เข้ารับการศึกษาจนสำเร็จการศึกษา มีอะไรบ้าง ไม่ได้รับการสนับสนุนเพียงพอ ส่ง งป.ช้า ส่งคนเข้ารับการอบรมช้า</t>
  </si>
  <si>
    <t>อุปสรรคในการจัดการ</t>
  </si>
  <si>
    <t>ศยร.</t>
  </si>
  <si>
    <t xml:space="preserve">กลุ่ม </t>
  </si>
  <si>
    <t>วทร. รร.เสธฯ รร.ชต.ฯ</t>
  </si>
  <si>
    <t>การรักษาเวลามาตรฐาน</t>
  </si>
  <si>
    <t>ค่าใช้จ่ายต้นทุนการบริหารที่ลดลง กบ. ค่าน้ำ ค่าไฟ</t>
  </si>
  <si>
    <t>เสถียรภายในการปรับปรุง IT</t>
  </si>
  <si>
    <t>ภาวะฉุเฉิน</t>
  </si>
  <si>
    <t>จำนวนบุคลากรได้รับการอบรม</t>
  </si>
  <si>
    <t>จำนวนครั้งที่ พบว่าความไม่พร้อมต่อภาวะฉุกเฉิน</t>
  </si>
  <si>
    <t>สนับสนุนการศึกษา</t>
  </si>
  <si>
    <t>การเงิน</t>
  </si>
  <si>
    <t>การเบิกจ่ายเงิน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</si>
</sst>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.00\)"/>
  </numFmts>
  <fonts count="109">
    <font>
      <sz val="14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u/>
      <sz val="14"/>
      <color theme="1"/>
      <name val="TH SarabunPSK"/>
      <family val="2"/>
      <charset val="222"/>
    </font>
    <font>
      <sz val="14"/>
      <color theme="1"/>
      <name val="TH SarabunPSK"/>
      <family val="2"/>
    </font>
    <font>
      <sz val="12"/>
      <color theme="1"/>
      <name val="TH SarabunPSK"/>
      <family val="2"/>
      <charset val="222"/>
    </font>
    <font>
      <u/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C00000"/>
      <name val="TH SarabunPSK"/>
      <family val="2"/>
      <charset val="222"/>
    </font>
    <font>
      <b/>
      <sz val="14"/>
      <color rgb="FFC00000"/>
      <name val="TH SarabunPSK"/>
      <family val="2"/>
    </font>
    <font>
      <sz val="14"/>
      <color rgb="FFC00000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6"/>
      <color rgb="FF000000"/>
      <name val="TH SarabunPSK"/>
      <family val="2"/>
    </font>
    <font>
      <sz val="14"/>
      <color rgb="FF002060"/>
      <name val="TH SarabunPSK"/>
      <family val="2"/>
    </font>
    <font>
      <b/>
      <sz val="12"/>
      <color rgb="FF000000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b/>
      <u val="double"/>
      <sz val="16"/>
      <color theme="1"/>
      <name val="TH SarabunPSK"/>
      <family val="2"/>
    </font>
    <font>
      <sz val="12"/>
      <color theme="1"/>
      <name val="TH SarabunPSK"/>
      <family val="2"/>
    </font>
    <font>
      <sz val="13"/>
      <color rgb="FF002060"/>
      <name val="TH SarabunPSK"/>
      <family val="2"/>
    </font>
    <font>
      <sz val="13"/>
      <color theme="1"/>
      <name val="TH SarabunPSK"/>
      <family val="2"/>
    </font>
    <font>
      <sz val="14"/>
      <color theme="1"/>
      <name val="Wingdings 2"/>
      <family val="1"/>
      <charset val="2"/>
    </font>
    <font>
      <u/>
      <sz val="16"/>
      <color theme="1"/>
      <name val="TH SarabunPSK"/>
      <family val="2"/>
    </font>
    <font>
      <b/>
      <u val="double"/>
      <sz val="16"/>
      <color rgb="FF002060"/>
      <name val="TH SarabunPSK"/>
      <family val="2"/>
    </font>
    <font>
      <sz val="14"/>
      <name val="TH SarabunPSK"/>
      <family val="2"/>
      <charset val="222"/>
    </font>
    <font>
      <sz val="14"/>
      <color rgb="FF0000FF"/>
      <name val="TH SarabunPSK"/>
      <family val="2"/>
      <charset val="222"/>
    </font>
    <font>
      <sz val="16"/>
      <color theme="1"/>
      <name val="TH SarabunPSK"/>
      <family val="2"/>
    </font>
    <font>
      <sz val="10"/>
      <color theme="1"/>
      <name val="TH SarabunPSK"/>
      <family val="2"/>
      <charset val="222"/>
    </font>
    <font>
      <sz val="28"/>
      <color theme="1"/>
      <name val="TH SarabunPSK"/>
      <family val="2"/>
      <charset val="222"/>
    </font>
    <font>
      <b/>
      <sz val="28"/>
      <color theme="1"/>
      <name val="TH SarabunPSK"/>
      <family val="2"/>
    </font>
    <font>
      <b/>
      <sz val="36"/>
      <color rgb="FF0000FF"/>
      <name val="TH SarabunPSK"/>
      <family val="2"/>
    </font>
    <font>
      <sz val="20"/>
      <color theme="1"/>
      <name val="TH SarabunPSK"/>
      <family val="2"/>
      <charset val="222"/>
    </font>
    <font>
      <sz val="16"/>
      <color rgb="FF002060"/>
      <name val="TH SarabunPSK"/>
      <family val="2"/>
    </font>
    <font>
      <b/>
      <sz val="20"/>
      <color theme="1"/>
      <name val="TH SarabunPSK"/>
      <family val="2"/>
    </font>
    <font>
      <b/>
      <sz val="20"/>
      <color rgb="FF0000FF"/>
      <name val="TH SarabunPSK"/>
      <family val="2"/>
    </font>
    <font>
      <b/>
      <u/>
      <sz val="20"/>
      <color rgb="FF0000FF"/>
      <name val="TH SarabunPSK"/>
      <family val="2"/>
    </font>
    <font>
      <sz val="16"/>
      <color theme="1"/>
      <name val="TH SarabunPSK"/>
      <family val="2"/>
      <charset val="222"/>
    </font>
    <font>
      <b/>
      <u/>
      <sz val="20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  <charset val="222"/>
    </font>
    <font>
      <b/>
      <sz val="18"/>
      <color rgb="FF0000FF"/>
      <name val="TH SarabunPSK"/>
      <family val="2"/>
    </font>
    <font>
      <b/>
      <u/>
      <sz val="18"/>
      <color rgb="FF0000FF"/>
      <name val="TH SarabunPSK"/>
      <family val="2"/>
    </font>
    <font>
      <sz val="16"/>
      <name val="TH SarabunPSK"/>
      <family val="2"/>
      <charset val="222"/>
    </font>
    <font>
      <b/>
      <u val="double"/>
      <sz val="16"/>
      <name val="TH SarabunPSK"/>
      <family val="2"/>
    </font>
    <font>
      <b/>
      <sz val="14"/>
      <color rgb="FF002060"/>
      <name val="TH SarabunPSK"/>
      <family val="2"/>
    </font>
    <font>
      <sz val="14"/>
      <color theme="0"/>
      <name val="TH SarabunPSK"/>
      <family val="2"/>
    </font>
    <font>
      <b/>
      <sz val="28"/>
      <color rgb="FF002060"/>
      <name val="TH SarabunPSK"/>
      <family val="2"/>
    </font>
    <font>
      <sz val="16"/>
      <color rgb="FFC00000"/>
      <name val="TH SarabunPSK"/>
      <family val="2"/>
      <charset val="222"/>
    </font>
    <font>
      <sz val="16"/>
      <color rgb="FFC00000"/>
      <name val="TH SarabunPSK"/>
      <family val="2"/>
    </font>
    <font>
      <b/>
      <sz val="16"/>
      <color rgb="FF002060"/>
      <name val="TH SarabunPSK"/>
      <family val="2"/>
    </font>
    <font>
      <b/>
      <sz val="36"/>
      <color theme="1"/>
      <name val="TH SarabunPSK"/>
      <family val="2"/>
    </font>
    <font>
      <sz val="24"/>
      <color theme="0"/>
      <name val="TH SarabunPSK"/>
      <family val="2"/>
    </font>
    <font>
      <b/>
      <sz val="13"/>
      <color theme="1"/>
      <name val="TH SarabunPSK"/>
      <family val="2"/>
    </font>
    <font>
      <b/>
      <u/>
      <sz val="16"/>
      <color rgb="FF002060"/>
      <name val="TH SarabunPSK"/>
      <family val="2"/>
    </font>
    <font>
      <b/>
      <sz val="18"/>
      <name val="TH SarabunPSK"/>
      <family val="2"/>
    </font>
    <font>
      <b/>
      <u/>
      <sz val="18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5.4"/>
      <color theme="1"/>
      <name val="TH SarabunPSK"/>
      <family val="2"/>
      <charset val="222"/>
    </font>
    <font>
      <sz val="16"/>
      <color theme="1"/>
      <name val="Wingdings 2"/>
      <family val="1"/>
      <charset val="222"/>
    </font>
    <font>
      <sz val="13"/>
      <color theme="1"/>
      <name val="TH SarabunPSK"/>
      <family val="2"/>
      <charset val="222"/>
    </font>
    <font>
      <sz val="12"/>
      <name val="TH SarabunPSK"/>
      <family val="2"/>
    </font>
    <font>
      <b/>
      <sz val="12"/>
      <color theme="5" tint="0.79998168889431442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b/>
      <sz val="13"/>
      <color theme="0"/>
      <name val="TH SarabunPSK"/>
      <family val="2"/>
    </font>
    <font>
      <sz val="14"/>
      <color rgb="FFFF0000"/>
      <name val="TH SarabunPSK"/>
      <family val="2"/>
      <charset val="222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  <font>
      <sz val="13"/>
      <color rgb="FF0000FF"/>
      <name val="TH SarabunPSK"/>
      <family val="2"/>
      <charset val="222"/>
    </font>
    <font>
      <sz val="13"/>
      <name val="TH SarabunPSK"/>
      <family val="2"/>
    </font>
    <font>
      <b/>
      <sz val="13"/>
      <name val="TH SarabunPSK"/>
      <family val="2"/>
    </font>
    <font>
      <sz val="14"/>
      <color rgb="FFA125AB"/>
      <name val="TH SarabunPSK"/>
      <family val="2"/>
    </font>
    <font>
      <b/>
      <sz val="14"/>
      <color rgb="FFA125AB"/>
      <name val="TH SarabunPSK"/>
      <family val="2"/>
    </font>
    <font>
      <sz val="14"/>
      <color rgb="FFCC1204"/>
      <name val="TH SarabunPSK"/>
      <family val="2"/>
      <charset val="222"/>
    </font>
    <font>
      <b/>
      <sz val="13"/>
      <color rgb="FFC00000"/>
      <name val="TH SarabunPSK"/>
      <family val="2"/>
    </font>
    <font>
      <sz val="10"/>
      <color rgb="FFC00000"/>
      <name val="TH SarabunPSK"/>
      <family val="2"/>
    </font>
    <font>
      <b/>
      <u/>
      <sz val="14"/>
      <color rgb="FF0000FF"/>
      <name val="TH SarabunPSK"/>
      <family val="2"/>
    </font>
    <font>
      <sz val="10"/>
      <name val="Symbol"/>
      <family val="1"/>
      <charset val="222"/>
    </font>
    <font>
      <sz val="7"/>
      <name val="Times New Roman"/>
      <family val="1"/>
    </font>
    <font>
      <b/>
      <sz val="14"/>
      <name val="TH SarabunPSK"/>
      <family val="2"/>
      <charset val="222"/>
    </font>
    <font>
      <sz val="12"/>
      <name val="TH SarabunPSK"/>
      <family val="2"/>
      <charset val="222"/>
    </font>
    <font>
      <sz val="24"/>
      <color rgb="FF002060"/>
      <name val="TH SarabunPSK"/>
      <family val="2"/>
    </font>
    <font>
      <sz val="20"/>
      <color rgb="FF002060"/>
      <name val="TH SarabunPSK"/>
      <family val="2"/>
    </font>
    <font>
      <sz val="16"/>
      <color theme="0"/>
      <name val="TH SarabunPSK"/>
      <family val="2"/>
      <charset val="222"/>
    </font>
    <font>
      <b/>
      <sz val="16"/>
      <color rgb="FF0000FF"/>
      <name val="TH SarabunPSK"/>
      <family val="2"/>
    </font>
    <font>
      <b/>
      <sz val="14"/>
      <color theme="0"/>
      <name val="TH SarabunPSK"/>
      <family val="2"/>
    </font>
    <font>
      <sz val="11"/>
      <name val="TH SarabunPSK"/>
      <family val="2"/>
      <charset val="222"/>
    </font>
    <font>
      <sz val="14"/>
      <color rgb="FF002060"/>
      <name val="TH SarabunPSK"/>
      <family val="2"/>
      <charset val="222"/>
    </font>
    <font>
      <b/>
      <u/>
      <sz val="14"/>
      <name val="TH SarabunPSK"/>
      <family val="2"/>
    </font>
    <font>
      <sz val="8"/>
      <color theme="1"/>
      <name val="TH SarabunPSK"/>
      <family val="2"/>
      <charset val="222"/>
    </font>
    <font>
      <b/>
      <sz val="13"/>
      <color rgb="FF002060"/>
      <name val="TH SarabunPSK"/>
      <family val="2"/>
    </font>
    <font>
      <sz val="10"/>
      <color theme="0"/>
      <name val="TH SarabunPSK"/>
      <family val="2"/>
    </font>
    <font>
      <b/>
      <sz val="13"/>
      <color rgb="FF0000FF"/>
      <name val="TH SarabunPSK"/>
      <family val="2"/>
    </font>
    <font>
      <sz val="14"/>
      <color rgb="FF0000CC"/>
      <name val="TH SarabunPSK"/>
      <family val="2"/>
    </font>
    <font>
      <b/>
      <sz val="14"/>
      <color rgb="FF0000CC"/>
      <name val="TH SarabunPSK"/>
      <family val="2"/>
    </font>
    <font>
      <b/>
      <sz val="28"/>
      <color rgb="FFC00000"/>
      <name val="TH SarabunPSK"/>
      <family val="2"/>
    </font>
    <font>
      <b/>
      <sz val="14"/>
      <color rgb="FFFF0000"/>
      <name val="TH SarabunPSK"/>
      <family val="2"/>
      <charset val="222"/>
    </font>
    <font>
      <sz val="16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ED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E1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23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6" xfId="0" quotePrefix="1" applyBorder="1" applyAlignment="1">
      <alignment horizontal="center" vertical="top"/>
    </xf>
    <xf numFmtId="49" fontId="0" fillId="0" borderId="0" xfId="0" applyNumberFormat="1" applyAlignment="1">
      <alignment vertical="top"/>
    </xf>
    <xf numFmtId="49" fontId="0" fillId="0" borderId="2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49" fontId="0" fillId="0" borderId="6" xfId="0" applyNumberFormat="1" applyBorder="1" applyAlignment="1">
      <alignment vertical="top"/>
    </xf>
    <xf numFmtId="49" fontId="0" fillId="0" borderId="3" xfId="0" applyNumberFormat="1" applyBorder="1" applyAlignment="1">
      <alignment vertical="top"/>
    </xf>
    <xf numFmtId="49" fontId="0" fillId="0" borderId="7" xfId="0" applyNumberFormat="1" applyBorder="1" applyAlignment="1">
      <alignment vertical="top"/>
    </xf>
    <xf numFmtId="0" fontId="0" fillId="0" borderId="7" xfId="0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0" fillId="0" borderId="14" xfId="0" applyNumberFormat="1" applyBorder="1" applyAlignment="1">
      <alignment vertical="top"/>
    </xf>
    <xf numFmtId="0" fontId="0" fillId="0" borderId="16" xfId="0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64" fontId="0" fillId="0" borderId="6" xfId="0" applyNumberFormat="1" applyBorder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0" fillId="0" borderId="1" xfId="0" applyNumberForma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49" fontId="0" fillId="0" borderId="14" xfId="0" applyNumberFormat="1" applyBorder="1" applyAlignment="1">
      <alignment horizontal="left" vertical="top"/>
    </xf>
    <xf numFmtId="0" fontId="0" fillId="0" borderId="14" xfId="0" applyBorder="1" applyAlignment="1">
      <alignment vertical="top"/>
    </xf>
    <xf numFmtId="164" fontId="0" fillId="0" borderId="14" xfId="0" applyNumberFormat="1" applyBorder="1" applyAlignment="1">
      <alignment horizontal="center" vertical="top"/>
    </xf>
    <xf numFmtId="49" fontId="0" fillId="0" borderId="0" xfId="0" applyNumberFormat="1" applyAlignment="1">
      <alignment horizontal="left" vertical="top"/>
    </xf>
    <xf numFmtId="0" fontId="6" fillId="0" borderId="1" xfId="0" applyFont="1" applyBorder="1" applyAlignment="1">
      <alignment horizontal="right" vertical="top"/>
    </xf>
    <xf numFmtId="0" fontId="0" fillId="0" borderId="11" xfId="0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6" fillId="0" borderId="10" xfId="0" applyNumberFormat="1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2" fontId="18" fillId="2" borderId="6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2" fontId="18" fillId="3" borderId="6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2" fontId="18" fillId="4" borderId="6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2" fontId="6" fillId="4" borderId="12" xfId="0" applyNumberFormat="1" applyFont="1" applyFill="1" applyBorder="1" applyAlignment="1">
      <alignment horizontal="center" vertical="center"/>
    </xf>
    <xf numFmtId="1" fontId="0" fillId="4" borderId="17" xfId="0" applyNumberFormat="1" applyFill="1" applyBorder="1" applyAlignment="1">
      <alignment horizontal="center" vertical="center"/>
    </xf>
    <xf numFmtId="2" fontId="6" fillId="4" borderId="18" xfId="0" applyNumberFormat="1" applyFon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1" fontId="0" fillId="3" borderId="17" xfId="0" applyNumberFormat="1" applyFill="1" applyBorder="1" applyAlignment="1">
      <alignment horizontal="center" vertical="center"/>
    </xf>
    <xf numFmtId="2" fontId="6" fillId="3" borderId="18" xfId="0" applyNumberFormat="1" applyFon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top"/>
    </xf>
    <xf numFmtId="2" fontId="6" fillId="3" borderId="3" xfId="0" applyNumberFormat="1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2" fontId="6" fillId="4" borderId="6" xfId="0" applyNumberFormat="1" applyFont="1" applyFill="1" applyBorder="1" applyAlignment="1">
      <alignment horizontal="center" vertical="top"/>
    </xf>
    <xf numFmtId="2" fontId="6" fillId="4" borderId="3" xfId="0" applyNumberFormat="1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2" fontId="6" fillId="2" borderId="6" xfId="0" applyNumberFormat="1" applyFont="1" applyFill="1" applyBorder="1" applyAlignment="1">
      <alignment horizontal="center" vertical="top"/>
    </xf>
    <xf numFmtId="2" fontId="6" fillId="2" borderId="3" xfId="0" applyNumberFormat="1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2" fontId="6" fillId="2" borderId="2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" fontId="6" fillId="4" borderId="2" xfId="0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49" fontId="6" fillId="0" borderId="2" xfId="0" applyNumberFormat="1" applyFont="1" applyBorder="1" applyAlignment="1">
      <alignment horizontal="left" vertical="top"/>
    </xf>
    <xf numFmtId="0" fontId="10" fillId="3" borderId="21" xfId="0" applyFont="1" applyFill="1" applyBorder="1" applyAlignment="1">
      <alignment horizontal="center" vertical="top"/>
    </xf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" xfId="0" applyBorder="1"/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1" fontId="20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0" fillId="2" borderId="6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1" fontId="20" fillId="2" borderId="3" xfId="0" applyNumberFormat="1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6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6" fillId="2" borderId="13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1" fillId="2" borderId="2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4" xfId="0" applyBorder="1"/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 wrapText="1"/>
    </xf>
    <xf numFmtId="2" fontId="0" fillId="0" borderId="0" xfId="0" applyNumberFormat="1"/>
    <xf numFmtId="2" fontId="6" fillId="0" borderId="10" xfId="0" applyNumberFormat="1" applyFont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1" fillId="3" borderId="2" xfId="0" applyNumberFormat="1" applyFont="1" applyFill="1" applyBorder="1" applyAlignment="1">
      <alignment horizontal="center" wrapText="1"/>
    </xf>
    <xf numFmtId="2" fontId="19" fillId="3" borderId="3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1" fontId="0" fillId="0" borderId="0" xfId="0" applyNumberFormat="1" applyAlignment="1">
      <alignment horizontal="center" vertical="top"/>
    </xf>
    <xf numFmtId="1" fontId="0" fillId="0" borderId="6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" fontId="0" fillId="0" borderId="3" xfId="0" applyNumberFormat="1" applyBorder="1" applyAlignment="1">
      <alignment horizontal="center" vertical="top"/>
    </xf>
    <xf numFmtId="0" fontId="3" fillId="0" borderId="6" xfId="0" applyFont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3" borderId="10" xfId="0" quotePrefix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10" xfId="0" quotePrefix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0" fillId="4" borderId="10" xfId="0" quotePrefix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1" fontId="0" fillId="2" borderId="4" xfId="0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3" borderId="10" xfId="0" quotePrefix="1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4" borderId="10" xfId="0" quotePrefix="1" applyNumberFormat="1" applyFill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2" fontId="18" fillId="2" borderId="6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/>
    </xf>
    <xf numFmtId="1" fontId="18" fillId="4" borderId="6" xfId="0" applyNumberFormat="1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1" fontId="18" fillId="0" borderId="6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vertical="top"/>
    </xf>
    <xf numFmtId="0" fontId="0" fillId="5" borderId="2" xfId="0" applyFill="1" applyBorder="1" applyAlignment="1">
      <alignment vertical="top"/>
    </xf>
    <xf numFmtId="0" fontId="3" fillId="5" borderId="2" xfId="0" applyFont="1" applyFill="1" applyBorder="1" applyAlignment="1">
      <alignment horizontal="center" vertical="top"/>
    </xf>
    <xf numFmtId="164" fontId="0" fillId="5" borderId="2" xfId="0" applyNumberFormat="1" applyFill="1" applyBorder="1" applyAlignment="1">
      <alignment horizontal="center" vertical="top"/>
    </xf>
    <xf numFmtId="0" fontId="0" fillId="5" borderId="2" xfId="0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center" vertical="top"/>
    </xf>
    <xf numFmtId="0" fontId="0" fillId="0" borderId="4" xfId="0" applyBorder="1" applyAlignment="1">
      <alignment horizontal="right" vertical="top"/>
    </xf>
    <xf numFmtId="164" fontId="12" fillId="3" borderId="6" xfId="0" applyNumberFormat="1" applyFont="1" applyFill="1" applyBorder="1" applyAlignment="1">
      <alignment horizontal="center" vertical="top"/>
    </xf>
    <xf numFmtId="164" fontId="6" fillId="3" borderId="3" xfId="0" applyNumberFormat="1" applyFont="1" applyFill="1" applyBorder="1" applyAlignment="1">
      <alignment horizontal="center" vertical="top"/>
    </xf>
    <xf numFmtId="164" fontId="0" fillId="0" borderId="15" xfId="0" applyNumberFormat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0" fillId="2" borderId="1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49" fontId="7" fillId="0" borderId="0" xfId="0" applyNumberFormat="1" applyFont="1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Alignment="1">
      <alignment horizontal="left" vertical="center"/>
    </xf>
    <xf numFmtId="0" fontId="0" fillId="0" borderId="0" xfId="0" quotePrefix="1"/>
    <xf numFmtId="49" fontId="0" fillId="0" borderId="0" xfId="0" applyNumberFormat="1" applyAlignment="1">
      <alignment horizontal="center" vertical="top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6" fillId="0" borderId="6" xfId="0" applyNumberFormat="1" applyFont="1" applyBorder="1" applyAlignment="1">
      <alignment horizontal="left" vertical="top"/>
    </xf>
    <xf numFmtId="49" fontId="6" fillId="0" borderId="3" xfId="0" applyNumberFormat="1" applyFont="1" applyBorder="1" applyAlignment="1">
      <alignment horizontal="left" vertical="top"/>
    </xf>
    <xf numFmtId="2" fontId="15" fillId="0" borderId="0" xfId="0" applyNumberFormat="1" applyFont="1" applyAlignment="1">
      <alignment horizontal="center"/>
    </xf>
    <xf numFmtId="2" fontId="6" fillId="0" borderId="0" xfId="0" applyNumberFormat="1" applyFont="1"/>
    <xf numFmtId="2" fontId="21" fillId="2" borderId="2" xfId="0" applyNumberFormat="1" applyFont="1" applyFill="1" applyBorder="1" applyAlignment="1">
      <alignment horizontal="center" wrapText="1"/>
    </xf>
    <xf numFmtId="2" fontId="19" fillId="2" borderId="3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2" fontId="21" fillId="4" borderId="2" xfId="0" applyNumberFormat="1" applyFont="1" applyFill="1" applyBorder="1" applyAlignment="1">
      <alignment horizontal="center" wrapText="1"/>
    </xf>
    <xf numFmtId="2" fontId="19" fillId="4" borderId="3" xfId="0" applyNumberFormat="1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21" fillId="0" borderId="2" xfId="0" applyNumberFormat="1" applyFont="1" applyBorder="1" applyAlignment="1">
      <alignment horizontal="center" wrapText="1"/>
    </xf>
    <xf numFmtId="2" fontId="19" fillId="0" borderId="3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" fillId="0" borderId="0" xfId="0" applyFont="1"/>
    <xf numFmtId="0" fontId="3" fillId="0" borderId="10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0" fillId="0" borderId="14" xfId="0" applyBorder="1" applyAlignment="1">
      <alignment vertical="center"/>
    </xf>
    <xf numFmtId="0" fontId="0" fillId="2" borderId="2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0" fontId="11" fillId="0" borderId="0" xfId="0" applyFont="1"/>
    <xf numFmtId="0" fontId="34" fillId="0" borderId="2" xfId="0" applyFont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49" fontId="0" fillId="0" borderId="13" xfId="0" applyNumberFormat="1" applyBorder="1" applyAlignment="1">
      <alignment horizontal="left" vertical="top"/>
    </xf>
    <xf numFmtId="0" fontId="33" fillId="0" borderId="0" xfId="0" applyFont="1" applyAlignment="1">
      <alignment horizontal="center" vertical="center"/>
    </xf>
    <xf numFmtId="2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2" fontId="15" fillId="0" borderId="0" xfId="0" applyNumberFormat="1" applyFont="1" applyAlignment="1">
      <alignment horizontal="center" vertical="center"/>
    </xf>
    <xf numFmtId="1" fontId="33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35" fillId="0" borderId="0" xfId="0" applyFont="1"/>
    <xf numFmtId="0" fontId="33" fillId="0" borderId="0" xfId="0" applyFont="1" applyAlignment="1">
      <alignment vertical="top" readingOrder="1"/>
    </xf>
    <xf numFmtId="1" fontId="33" fillId="0" borderId="0" xfId="0" applyNumberFormat="1" applyFont="1" applyAlignment="1">
      <alignment horizontal="right" vertical="center"/>
    </xf>
    <xf numFmtId="1" fontId="33" fillId="0" borderId="0" xfId="0" applyNumberFormat="1" applyFont="1" applyAlignment="1">
      <alignment vertical="center"/>
    </xf>
    <xf numFmtId="0" fontId="33" fillId="0" borderId="11" xfId="0" applyFont="1" applyBorder="1" applyAlignment="1">
      <alignment vertical="top"/>
    </xf>
    <xf numFmtId="0" fontId="33" fillId="0" borderId="17" xfId="0" applyFont="1" applyBorder="1" applyAlignment="1">
      <alignment vertical="center"/>
    </xf>
    <xf numFmtId="49" fontId="33" fillId="0" borderId="18" xfId="0" applyNumberFormat="1" applyFont="1" applyBorder="1" applyAlignment="1">
      <alignment vertical="center"/>
    </xf>
    <xf numFmtId="49" fontId="33" fillId="0" borderId="14" xfId="0" applyNumberFormat="1" applyFont="1" applyBorder="1" applyAlignment="1">
      <alignment vertical="center"/>
    </xf>
    <xf numFmtId="0" fontId="33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vertical="top"/>
    </xf>
    <xf numFmtId="49" fontId="33" fillId="0" borderId="18" xfId="0" applyNumberFormat="1" applyFont="1" applyBorder="1" applyAlignment="1">
      <alignment vertical="top"/>
    </xf>
    <xf numFmtId="49" fontId="33" fillId="0" borderId="18" xfId="0" quotePrefix="1" applyNumberFormat="1" applyFont="1" applyBorder="1" applyAlignment="1">
      <alignment vertical="center"/>
    </xf>
    <xf numFmtId="0" fontId="33" fillId="0" borderId="14" xfId="0" applyFont="1" applyBorder="1" applyAlignment="1">
      <alignment vertical="top"/>
    </xf>
    <xf numFmtId="1" fontId="33" fillId="0" borderId="14" xfId="0" applyNumberFormat="1" applyFont="1" applyBorder="1" applyAlignment="1">
      <alignment horizontal="center" vertical="center"/>
    </xf>
    <xf numFmtId="2" fontId="33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49" fontId="33" fillId="0" borderId="16" xfId="0" applyNumberFormat="1" applyFont="1" applyBorder="1" applyAlignment="1">
      <alignment vertical="center"/>
    </xf>
    <xf numFmtId="49" fontId="33" fillId="0" borderId="13" xfId="0" quotePrefix="1" applyNumberFormat="1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1" fontId="33" fillId="0" borderId="16" xfId="0" applyNumberFormat="1" applyFont="1" applyBorder="1" applyAlignment="1">
      <alignment horizontal="center" vertical="center"/>
    </xf>
    <xf numFmtId="2" fontId="33" fillId="0" borderId="1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2" fontId="15" fillId="0" borderId="0" xfId="0" applyNumberFormat="1" applyFont="1" applyAlignment="1">
      <alignment horizontal="left" vertical="center"/>
    </xf>
    <xf numFmtId="1" fontId="33" fillId="0" borderId="0" xfId="0" applyNumberFormat="1" applyFont="1" applyAlignment="1">
      <alignment horizontal="left" vertical="center"/>
    </xf>
    <xf numFmtId="2" fontId="33" fillId="0" borderId="0" xfId="0" applyNumberFormat="1" applyFont="1" applyAlignment="1">
      <alignment horizontal="left" vertical="center"/>
    </xf>
    <xf numFmtId="0" fontId="33" fillId="0" borderId="14" xfId="0" applyFont="1" applyBorder="1" applyAlignment="1">
      <alignment vertical="center"/>
    </xf>
    <xf numFmtId="0" fontId="33" fillId="0" borderId="15" xfId="0" applyFont="1" applyBorder="1" applyAlignment="1">
      <alignment vertical="top"/>
    </xf>
    <xf numFmtId="1" fontId="3" fillId="0" borderId="0" xfId="0" applyNumberFormat="1" applyFont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vertical="top"/>
    </xf>
    <xf numFmtId="49" fontId="33" fillId="0" borderId="14" xfId="0" quotePrefix="1" applyNumberFormat="1" applyFont="1" applyBorder="1" applyAlignment="1">
      <alignment vertical="center"/>
    </xf>
    <xf numFmtId="49" fontId="33" fillId="0" borderId="0" xfId="0" quotePrefix="1" applyNumberFormat="1" applyFont="1" applyAlignment="1">
      <alignment vertical="center"/>
    </xf>
    <xf numFmtId="49" fontId="33" fillId="0" borderId="16" xfId="0" quotePrefix="1" applyNumberFormat="1" applyFont="1" applyBorder="1" applyAlignment="1">
      <alignment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3" fillId="0" borderId="12" xfId="0" quotePrefix="1" applyFont="1" applyBorder="1" applyAlignment="1">
      <alignment vertical="center"/>
    </xf>
    <xf numFmtId="2" fontId="33" fillId="0" borderId="13" xfId="0" applyNumberFormat="1" applyFont="1" applyBorder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0" fontId="0" fillId="0" borderId="0" xfId="0" applyAlignment="1">
      <alignment horizontal="left" vertical="top"/>
    </xf>
    <xf numFmtId="164" fontId="6" fillId="4" borderId="18" xfId="0" applyNumberFormat="1" applyFont="1" applyFill="1" applyBorder="1" applyAlignment="1">
      <alignment horizontal="center" vertical="top"/>
    </xf>
    <xf numFmtId="0" fontId="6" fillId="4" borderId="18" xfId="0" applyFont="1" applyFill="1" applyBorder="1" applyAlignment="1">
      <alignment horizontal="center" vertical="top"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164" fontId="0" fillId="0" borderId="3" xfId="0" applyNumberFormat="1" applyBorder="1" applyAlignment="1">
      <alignment horizontal="center" vertical="top"/>
    </xf>
    <xf numFmtId="164" fontId="0" fillId="0" borderId="4" xfId="0" applyNumberFormat="1" applyBorder="1" applyAlignment="1">
      <alignment horizontal="right" vertical="top"/>
    </xf>
    <xf numFmtId="49" fontId="3" fillId="0" borderId="0" xfId="0" applyNumberFormat="1" applyFont="1" applyAlignment="1">
      <alignment vertical="top"/>
    </xf>
    <xf numFmtId="0" fontId="0" fillId="0" borderId="0" xfId="0" applyAlignment="1">
      <alignment horizontal="right" vertical="top"/>
    </xf>
    <xf numFmtId="0" fontId="43" fillId="0" borderId="0" xfId="0" applyFont="1" applyAlignment="1">
      <alignment horizontal="right" vertical="top"/>
    </xf>
    <xf numFmtId="1" fontId="2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1" fontId="22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3" fillId="0" borderId="0" xfId="0" applyFont="1" applyAlignment="1">
      <alignment vertical="top"/>
    </xf>
    <xf numFmtId="0" fontId="33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164" fontId="33" fillId="0" borderId="0" xfId="0" applyNumberFormat="1" applyFont="1" applyAlignment="1">
      <alignment horizontal="center" vertical="top"/>
    </xf>
    <xf numFmtId="0" fontId="4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5" fillId="0" borderId="0" xfId="0" applyFont="1"/>
    <xf numFmtId="0" fontId="43" fillId="0" borderId="0" xfId="0" applyFont="1"/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2" fontId="43" fillId="0" borderId="0" xfId="0" applyNumberFormat="1" applyFont="1"/>
    <xf numFmtId="0" fontId="19" fillId="2" borderId="6" xfId="0" applyFont="1" applyFill="1" applyBorder="1" applyAlignment="1">
      <alignment horizontal="center" wrapText="1"/>
    </xf>
    <xf numFmtId="1" fontId="19" fillId="3" borderId="6" xfId="0" applyNumberFormat="1" applyFont="1" applyFill="1" applyBorder="1" applyAlignment="1">
      <alignment horizontal="center" wrapText="1"/>
    </xf>
    <xf numFmtId="1" fontId="19" fillId="3" borderId="3" xfId="0" applyNumberFormat="1" applyFont="1" applyFill="1" applyBorder="1" applyAlignment="1">
      <alignment horizontal="center" wrapText="1"/>
    </xf>
    <xf numFmtId="1" fontId="47" fillId="4" borderId="6" xfId="0" applyNumberFormat="1" applyFont="1" applyFill="1" applyBorder="1" applyAlignment="1">
      <alignment horizontal="center" wrapText="1"/>
    </xf>
    <xf numFmtId="1" fontId="47" fillId="4" borderId="3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right" vertical="top"/>
    </xf>
    <xf numFmtId="0" fontId="43" fillId="0" borderId="0" xfId="0" applyFont="1" applyAlignment="1">
      <alignment horizontal="left"/>
    </xf>
    <xf numFmtId="1" fontId="33" fillId="0" borderId="0" xfId="0" applyNumberFormat="1" applyFont="1" applyAlignment="1">
      <alignment horizontal="right" vertical="top" textRotation="180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43" fillId="0" borderId="0" xfId="0" applyFont="1" applyAlignment="1">
      <alignment horizontal="left" vertical="top"/>
    </xf>
    <xf numFmtId="0" fontId="52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53" fillId="2" borderId="2" xfId="0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3" borderId="6" xfId="0" applyFont="1" applyFill="1" applyBorder="1" applyAlignment="1">
      <alignment horizontal="center" vertical="center"/>
    </xf>
    <xf numFmtId="0" fontId="53" fillId="4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2" fontId="43" fillId="0" borderId="0" xfId="0" applyNumberFormat="1" applyFont="1" applyAlignment="1">
      <alignment horizontal="left"/>
    </xf>
    <xf numFmtId="0" fontId="39" fillId="0" borderId="0" xfId="0" applyFont="1" applyAlignment="1">
      <alignment vertical="top" readingOrder="1"/>
    </xf>
    <xf numFmtId="1" fontId="4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3" fillId="0" borderId="10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57" fillId="0" borderId="0" xfId="0" applyFont="1" applyAlignment="1">
      <alignment horizontal="center" vertical="top"/>
    </xf>
    <xf numFmtId="1" fontId="33" fillId="0" borderId="0" xfId="0" applyNumberFormat="1" applyFont="1" applyAlignment="1">
      <alignment horizontal="right" vertical="center" textRotation="180"/>
    </xf>
    <xf numFmtId="0" fontId="4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left" vertical="center"/>
    </xf>
    <xf numFmtId="0" fontId="43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38" fillId="0" borderId="0" xfId="0" applyFont="1"/>
    <xf numFmtId="2" fontId="6" fillId="2" borderId="1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vertical="top"/>
    </xf>
    <xf numFmtId="0" fontId="33" fillId="0" borderId="18" xfId="0" quotePrefix="1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3" fillId="0" borderId="18" xfId="0" applyFont="1" applyBorder="1" applyAlignment="1">
      <alignment vertical="top"/>
    </xf>
    <xf numFmtId="49" fontId="33" fillId="0" borderId="17" xfId="0" quotePrefix="1" applyNumberFormat="1" applyFont="1" applyBorder="1" applyAlignment="1">
      <alignment vertical="center"/>
    </xf>
    <xf numFmtId="0" fontId="33" fillId="0" borderId="16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left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6" fillId="4" borderId="0" xfId="0" applyNumberFormat="1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49" fontId="6" fillId="0" borderId="7" xfId="0" applyNumberFormat="1" applyFont="1" applyBorder="1" applyAlignment="1">
      <alignment vertical="center"/>
    </xf>
    <xf numFmtId="2" fontId="61" fillId="2" borderId="2" xfId="0" applyNumberFormat="1" applyFont="1" applyFill="1" applyBorder="1" applyAlignment="1">
      <alignment horizontal="center" vertical="center"/>
    </xf>
    <xf numFmtId="2" fontId="61" fillId="2" borderId="6" xfId="0" applyNumberFormat="1" applyFont="1" applyFill="1" applyBorder="1" applyAlignment="1">
      <alignment horizontal="center" vertical="center"/>
    </xf>
    <xf numFmtId="2" fontId="61" fillId="2" borderId="7" xfId="0" applyNumberFormat="1" applyFont="1" applyFill="1" applyBorder="1" applyAlignment="1">
      <alignment horizontal="center" vertical="center"/>
    </xf>
    <xf numFmtId="2" fontId="61" fillId="2" borderId="9" xfId="0" applyNumberFormat="1" applyFont="1" applyFill="1" applyBorder="1" applyAlignment="1">
      <alignment horizontal="center" vertical="center"/>
    </xf>
    <xf numFmtId="2" fontId="61" fillId="2" borderId="8" xfId="0" applyNumberFormat="1" applyFont="1" applyFill="1" applyBorder="1" applyAlignment="1">
      <alignment horizontal="center" vertical="center"/>
    </xf>
    <xf numFmtId="2" fontId="61" fillId="2" borderId="3" xfId="0" applyNumberFormat="1" applyFont="1" applyFill="1" applyBorder="1" applyAlignment="1">
      <alignment horizontal="center" vertical="center"/>
    </xf>
    <xf numFmtId="2" fontId="61" fillId="3" borderId="7" xfId="0" applyNumberFormat="1" applyFon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18" fillId="2" borderId="3" xfId="0" applyNumberFormat="1" applyFont="1" applyFill="1" applyBorder="1" applyAlignment="1">
      <alignment horizontal="center" vertical="center"/>
    </xf>
    <xf numFmtId="2" fontId="18" fillId="3" borderId="3" xfId="0" applyNumberFormat="1" applyFont="1" applyFill="1" applyBorder="1" applyAlignment="1">
      <alignment horizontal="center" vertical="center"/>
    </xf>
    <xf numFmtId="2" fontId="18" fillId="4" borderId="3" xfId="0" applyNumberFormat="1" applyFont="1" applyFill="1" applyBorder="1" applyAlignment="1">
      <alignment horizontal="center" vertical="center"/>
    </xf>
    <xf numFmtId="2" fontId="61" fillId="3" borderId="8" xfId="0" applyNumberFormat="1" applyFont="1" applyFill="1" applyBorder="1" applyAlignment="1">
      <alignment horizontal="center" vertical="center"/>
    </xf>
    <xf numFmtId="2" fontId="61" fillId="3" borderId="3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0" xfId="0" applyNumberFormat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1" fontId="3" fillId="3" borderId="17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2" fontId="3" fillId="4" borderId="1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49" fontId="58" fillId="0" borderId="0" xfId="0" applyNumberFormat="1" applyFont="1" applyAlignment="1">
      <alignment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left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49" fontId="33" fillId="0" borderId="12" xfId="0" quotePrefix="1" applyNumberFormat="1" applyFont="1" applyBorder="1" applyAlignment="1">
      <alignment vertical="center"/>
    </xf>
    <xf numFmtId="2" fontId="3" fillId="0" borderId="1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0" fontId="33" fillId="0" borderId="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" fontId="33" fillId="0" borderId="14" xfId="0" applyNumberFormat="1" applyFont="1" applyBorder="1" applyAlignment="1">
      <alignment horizontal="center" vertical="center" textRotation="180"/>
    </xf>
    <xf numFmtId="4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" fontId="33" fillId="0" borderId="16" xfId="0" applyNumberFormat="1" applyFont="1" applyBorder="1" applyAlignment="1">
      <alignment horizontal="center" vertical="center" textRotation="180"/>
    </xf>
    <xf numFmtId="0" fontId="33" fillId="0" borderId="14" xfId="0" applyFont="1" applyBorder="1"/>
    <xf numFmtId="49" fontId="33" fillId="0" borderId="12" xfId="0" applyNumberFormat="1" applyFont="1" applyBorder="1" applyAlignment="1">
      <alignment vertical="center"/>
    </xf>
    <xf numFmtId="1" fontId="33" fillId="0" borderId="14" xfId="0" applyNumberFormat="1" applyFont="1" applyBorder="1" applyAlignment="1">
      <alignment horizontal="left" vertical="center"/>
    </xf>
    <xf numFmtId="1" fontId="33" fillId="0" borderId="11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49" fontId="63" fillId="0" borderId="0" xfId="0" applyNumberFormat="1" applyFont="1" applyAlignment="1">
      <alignment vertical="center"/>
    </xf>
    <xf numFmtId="1" fontId="65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" fontId="33" fillId="0" borderId="17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49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top"/>
    </xf>
    <xf numFmtId="0" fontId="0" fillId="0" borderId="18" xfId="0" applyBorder="1" applyAlignment="1">
      <alignment vertical="top"/>
    </xf>
    <xf numFmtId="164" fontId="13" fillId="0" borderId="30" xfId="0" applyNumberFormat="1" applyFont="1" applyBorder="1" applyAlignment="1">
      <alignment horizontal="center" vertical="top"/>
    </xf>
    <xf numFmtId="164" fontId="0" fillId="0" borderId="30" xfId="0" applyNumberFormat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49" fontId="0" fillId="0" borderId="30" xfId="0" applyNumberFormat="1" applyBorder="1" applyAlignment="1">
      <alignment horizontal="left" vertical="top"/>
    </xf>
    <xf numFmtId="49" fontId="49" fillId="0" borderId="0" xfId="0" applyNumberFormat="1" applyFont="1" applyAlignment="1">
      <alignment horizontal="left"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47" fillId="0" borderId="30" xfId="0" applyFont="1" applyBorder="1" applyAlignment="1">
      <alignment vertical="top" wrapText="1"/>
    </xf>
    <xf numFmtId="49" fontId="0" fillId="0" borderId="2" xfId="0" applyNumberFormat="1" applyBorder="1" applyAlignment="1">
      <alignment horizontal="left" vertical="top"/>
    </xf>
    <xf numFmtId="0" fontId="6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49" fontId="6" fillId="0" borderId="14" xfId="0" applyNumberFormat="1" applyFont="1" applyBorder="1" applyAlignment="1">
      <alignment horizontal="left" vertical="top"/>
    </xf>
    <xf numFmtId="0" fontId="66" fillId="0" borderId="0" xfId="0" applyFont="1" applyAlignment="1">
      <alignment horizontal="left" vertical="center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49" fontId="33" fillId="0" borderId="11" xfId="0" applyNumberFormat="1" applyFont="1" applyBorder="1" applyAlignment="1">
      <alignment vertical="top"/>
    </xf>
    <xf numFmtId="0" fontId="33" fillId="0" borderId="11" xfId="0" quotePrefix="1" applyFont="1" applyBorder="1" applyAlignment="1">
      <alignment horizontal="left" vertical="center"/>
    </xf>
    <xf numFmtId="0" fontId="33" fillId="0" borderId="14" xfId="0" quotePrefix="1" applyFont="1" applyBorder="1" applyAlignment="1">
      <alignment horizontal="left" vertical="center"/>
    </xf>
    <xf numFmtId="0" fontId="33" fillId="0" borderId="11" xfId="0" quotePrefix="1" applyFont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2" fontId="61" fillId="4" borderId="2" xfId="0" applyNumberFormat="1" applyFont="1" applyFill="1" applyBorder="1" applyAlignment="1">
      <alignment horizontal="center" vertical="center"/>
    </xf>
    <xf numFmtId="2" fontId="61" fillId="4" borderId="6" xfId="0" applyNumberFormat="1" applyFont="1" applyFill="1" applyBorder="1" applyAlignment="1">
      <alignment horizontal="center" vertical="center"/>
    </xf>
    <xf numFmtId="2" fontId="61" fillId="4" borderId="7" xfId="0" applyNumberFormat="1" applyFont="1" applyFill="1" applyBorder="1" applyAlignment="1">
      <alignment horizontal="center" vertical="center"/>
    </xf>
    <xf numFmtId="2" fontId="61" fillId="4" borderId="8" xfId="0" applyNumberFormat="1" applyFont="1" applyFill="1" applyBorder="1" applyAlignment="1">
      <alignment horizontal="center" vertical="center"/>
    </xf>
    <xf numFmtId="2" fontId="61" fillId="4" borderId="3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2" fontId="18" fillId="6" borderId="6" xfId="0" applyNumberFormat="1" applyFon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center" vertical="center"/>
    </xf>
    <xf numFmtId="2" fontId="61" fillId="6" borderId="2" xfId="0" applyNumberFormat="1" applyFont="1" applyFill="1" applyBorder="1" applyAlignment="1">
      <alignment horizontal="center" vertical="center"/>
    </xf>
    <xf numFmtId="2" fontId="27" fillId="6" borderId="6" xfId="0" applyNumberFormat="1" applyFont="1" applyFill="1" applyBorder="1" applyAlignment="1">
      <alignment horizontal="center" vertical="center"/>
    </xf>
    <xf numFmtId="2" fontId="61" fillId="6" borderId="7" xfId="0" applyNumberFormat="1" applyFont="1" applyFill="1" applyBorder="1" applyAlignment="1">
      <alignment horizontal="center" vertical="center"/>
    </xf>
    <xf numFmtId="2" fontId="6" fillId="6" borderId="2" xfId="0" applyNumberFormat="1" applyFont="1" applyFill="1" applyBorder="1" applyAlignment="1">
      <alignment horizontal="center" vertical="center"/>
    </xf>
    <xf numFmtId="2" fontId="0" fillId="6" borderId="6" xfId="0" applyNumberFormat="1" applyFill="1" applyBorder="1" applyAlignment="1">
      <alignment horizontal="center" vertical="center"/>
    </xf>
    <xf numFmtId="2" fontId="6" fillId="6" borderId="6" xfId="0" applyNumberFormat="1" applyFon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2" fontId="6" fillId="6" borderId="22" xfId="0" applyNumberFormat="1" applyFont="1" applyFill="1" applyBorder="1" applyAlignment="1">
      <alignment horizontal="center" vertical="center"/>
    </xf>
    <xf numFmtId="2" fontId="6" fillId="6" borderId="7" xfId="0" applyNumberFormat="1" applyFont="1" applyFill="1" applyBorder="1" applyAlignment="1">
      <alignment horizontal="center" vertical="center"/>
    </xf>
    <xf numFmtId="2" fontId="6" fillId="6" borderId="19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1" fontId="0" fillId="7" borderId="6" xfId="0" applyNumberFormat="1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" fontId="0" fillId="7" borderId="2" xfId="0" applyNumberFormat="1" applyFill="1" applyBorder="1" applyAlignment="1">
      <alignment horizontal="center" vertical="center"/>
    </xf>
    <xf numFmtId="0" fontId="0" fillId="7" borderId="6" xfId="0" applyFill="1" applyBorder="1" applyAlignment="1">
      <alignment vertical="center"/>
    </xf>
    <xf numFmtId="1" fontId="0" fillId="7" borderId="3" xfId="0" applyNumberFormat="1" applyFill="1" applyBorder="1" applyAlignment="1">
      <alignment horizontal="center" vertical="center"/>
    </xf>
    <xf numFmtId="1" fontId="0" fillId="7" borderId="9" xfId="0" applyNumberFormat="1" applyFill="1" applyBorder="1" applyAlignment="1">
      <alignment horizontal="center" vertical="center"/>
    </xf>
    <xf numFmtId="0" fontId="0" fillId="7" borderId="9" xfId="0" applyFill="1" applyBorder="1" applyAlignment="1">
      <alignment vertical="center"/>
    </xf>
    <xf numFmtId="1" fontId="0" fillId="7" borderId="8" xfId="0" applyNumberForma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2" fontId="4" fillId="6" borderId="3" xfId="0" applyNumberFormat="1" applyFont="1" applyFill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 vertical="center"/>
    </xf>
    <xf numFmtId="164" fontId="0" fillId="6" borderId="18" xfId="0" applyNumberFormat="1" applyFill="1" applyBorder="1" applyAlignment="1">
      <alignment horizontal="center" vertical="center"/>
    </xf>
    <xf numFmtId="2" fontId="0" fillId="6" borderId="18" xfId="0" applyNumberFormat="1" applyFill="1" applyBorder="1" applyAlignment="1">
      <alignment horizontal="center" vertical="center"/>
    </xf>
    <xf numFmtId="2" fontId="0" fillId="6" borderId="13" xfId="0" applyNumberFormat="1" applyFill="1" applyBorder="1" applyAlignment="1">
      <alignment horizontal="center" vertical="center"/>
    </xf>
    <xf numFmtId="2" fontId="6" fillId="6" borderId="12" xfId="0" applyNumberFormat="1" applyFont="1" applyFill="1" applyBorder="1" applyAlignment="1">
      <alignment horizontal="center" vertical="center"/>
    </xf>
    <xf numFmtId="2" fontId="0" fillId="6" borderId="17" xfId="0" applyNumberFormat="1" applyFill="1" applyBorder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2" fontId="0" fillId="6" borderId="15" xfId="0" applyNumberFormat="1" applyFill="1" applyBorder="1" applyAlignment="1">
      <alignment horizontal="center" vertical="center"/>
    </xf>
    <xf numFmtId="2" fontId="0" fillId="6" borderId="16" xfId="0" applyNumberForma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164" fontId="0" fillId="6" borderId="6" xfId="0" applyNumberForma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>
      <alignment horizontal="center" vertical="center"/>
    </xf>
    <xf numFmtId="2" fontId="6" fillId="4" borderId="16" xfId="0" applyNumberFormat="1" applyFont="1" applyFill="1" applyBorder="1" applyAlignment="1">
      <alignment horizontal="center" vertical="center"/>
    </xf>
    <xf numFmtId="2" fontId="3" fillId="6" borderId="17" xfId="0" applyNumberFormat="1" applyFont="1" applyFill="1" applyBorder="1" applyAlignment="1">
      <alignment horizontal="center" vertical="center"/>
    </xf>
    <xf numFmtId="2" fontId="6" fillId="6" borderId="18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Alignment="1">
      <alignment horizontal="center" vertical="center"/>
    </xf>
    <xf numFmtId="0" fontId="0" fillId="2" borderId="6" xfId="0" applyFill="1" applyBorder="1" applyAlignment="1">
      <alignment horizontal="center" vertical="top"/>
    </xf>
    <xf numFmtId="1" fontId="0" fillId="3" borderId="6" xfId="0" applyNumberFormat="1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" fontId="0" fillId="3" borderId="3" xfId="0" applyNumberFormat="1" applyFill="1" applyBorder="1" applyAlignment="1">
      <alignment horizontal="center" vertical="top"/>
    </xf>
    <xf numFmtId="1" fontId="0" fillId="3" borderId="2" xfId="0" applyNumberFormat="1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2" fontId="6" fillId="6" borderId="6" xfId="0" applyNumberFormat="1" applyFont="1" applyFill="1" applyBorder="1" applyAlignment="1">
      <alignment horizontal="center" vertical="top"/>
    </xf>
    <xf numFmtId="2" fontId="0" fillId="6" borderId="3" xfId="0" applyNumberFormat="1" applyFill="1" applyBorder="1" applyAlignment="1">
      <alignment horizontal="center" vertical="top"/>
    </xf>
    <xf numFmtId="0" fontId="6" fillId="6" borderId="6" xfId="0" applyFont="1" applyFill="1" applyBorder="1" applyAlignment="1">
      <alignment horizontal="center" vertical="top"/>
    </xf>
    <xf numFmtId="0" fontId="6" fillId="6" borderId="3" xfId="0" applyFont="1" applyFill="1" applyBorder="1" applyAlignment="1">
      <alignment horizontal="center" vertical="top"/>
    </xf>
    <xf numFmtId="0" fontId="0" fillId="6" borderId="6" xfId="0" applyFill="1" applyBorder="1" applyAlignment="1">
      <alignment horizontal="center" vertical="top"/>
    </xf>
    <xf numFmtId="0" fontId="0" fillId="6" borderId="3" xfId="0" applyFill="1" applyBorder="1" applyAlignment="1">
      <alignment horizontal="center" vertical="top"/>
    </xf>
    <xf numFmtId="0" fontId="0" fillId="6" borderId="2" xfId="0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164" fontId="6" fillId="6" borderId="17" xfId="0" applyNumberFormat="1" applyFont="1" applyFill="1" applyBorder="1" applyAlignment="1">
      <alignment horizontal="right" vertical="top"/>
    </xf>
    <xf numFmtId="0" fontId="0" fillId="6" borderId="0" xfId="0" applyFill="1" applyAlignment="1">
      <alignment horizontal="center" vertical="top"/>
    </xf>
    <xf numFmtId="0" fontId="0" fillId="6" borderId="16" xfId="0" applyFill="1" applyBorder="1" applyAlignment="1">
      <alignment horizontal="center" vertical="top"/>
    </xf>
    <xf numFmtId="164" fontId="0" fillId="6" borderId="16" xfId="0" applyNumberFormat="1" applyFill="1" applyBorder="1" applyAlignment="1">
      <alignment horizontal="center" vertical="top"/>
    </xf>
    <xf numFmtId="0" fontId="12" fillId="6" borderId="0" xfId="0" applyFont="1" applyFill="1" applyAlignment="1">
      <alignment horizontal="center" vertical="top"/>
    </xf>
    <xf numFmtId="164" fontId="0" fillId="6" borderId="17" xfId="0" applyNumberFormat="1" applyFill="1" applyBorder="1" applyAlignment="1">
      <alignment horizontal="right" vertical="top"/>
    </xf>
    <xf numFmtId="164" fontId="12" fillId="4" borderId="18" xfId="0" applyNumberFormat="1" applyFont="1" applyFill="1" applyBorder="1" applyAlignment="1">
      <alignment horizontal="center" vertical="top"/>
    </xf>
    <xf numFmtId="0" fontId="0" fillId="4" borderId="18" xfId="0" applyFill="1" applyBorder="1" applyAlignment="1">
      <alignment horizontal="center" vertical="top"/>
    </xf>
    <xf numFmtId="164" fontId="0" fillId="4" borderId="13" xfId="0" applyNumberFormat="1" applyFill="1" applyBorder="1" applyAlignment="1">
      <alignment horizontal="center" vertical="top"/>
    </xf>
    <xf numFmtId="164" fontId="0" fillId="4" borderId="15" xfId="0" applyNumberFormat="1" applyFill="1" applyBorder="1" applyAlignment="1">
      <alignment horizontal="center" vertical="top"/>
    </xf>
    <xf numFmtId="164" fontId="12" fillId="4" borderId="17" xfId="0" applyNumberFormat="1" applyFont="1" applyFill="1" applyBorder="1" applyAlignment="1">
      <alignment horizontal="center" vertical="top"/>
    </xf>
    <xf numFmtId="0" fontId="0" fillId="4" borderId="17" xfId="0" applyFill="1" applyBorder="1" applyAlignment="1">
      <alignment horizontal="center" vertical="top"/>
    </xf>
    <xf numFmtId="0" fontId="0" fillId="4" borderId="0" xfId="0" applyFill="1" applyAlignment="1">
      <alignment horizontal="center" vertical="top"/>
    </xf>
    <xf numFmtId="164" fontId="12" fillId="3" borderId="17" xfId="0" applyNumberFormat="1" applyFont="1" applyFill="1" applyBorder="1" applyAlignment="1">
      <alignment horizontal="center" vertical="top"/>
    </xf>
    <xf numFmtId="164" fontId="12" fillId="3" borderId="0" xfId="0" applyNumberFormat="1" applyFont="1" applyFill="1" applyAlignment="1">
      <alignment horizontal="center" vertical="top"/>
    </xf>
    <xf numFmtId="164" fontId="0" fillId="3" borderId="17" xfId="0" applyNumberFormat="1" applyFill="1" applyBorder="1" applyAlignment="1">
      <alignment horizontal="center" vertical="top"/>
    </xf>
    <xf numFmtId="0" fontId="0" fillId="3" borderId="0" xfId="0" applyFill="1" applyAlignment="1">
      <alignment horizontal="center" vertical="top"/>
    </xf>
    <xf numFmtId="164" fontId="0" fillId="3" borderId="0" xfId="0" applyNumberFormat="1" applyFill="1" applyAlignment="1">
      <alignment horizontal="center" vertical="top"/>
    </xf>
    <xf numFmtId="164" fontId="0" fillId="3" borderId="16" xfId="0" applyNumberFormat="1" applyFill="1" applyBorder="1" applyAlignment="1">
      <alignment horizontal="center" vertical="top"/>
    </xf>
    <xf numFmtId="164" fontId="0" fillId="3" borderId="15" xfId="0" applyNumberFormat="1" applyFill="1" applyBorder="1" applyAlignment="1">
      <alignment horizontal="right" vertical="top"/>
    </xf>
    <xf numFmtId="164" fontId="0" fillId="2" borderId="17" xfId="0" applyNumberFormat="1" applyFill="1" applyBorder="1" applyAlignment="1">
      <alignment horizontal="center" vertical="top"/>
    </xf>
    <xf numFmtId="164" fontId="12" fillId="2" borderId="0" xfId="0" applyNumberFormat="1" applyFont="1" applyFill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164" fontId="0" fillId="2" borderId="16" xfId="0" applyNumberFormat="1" applyFill="1" applyBorder="1" applyAlignment="1">
      <alignment horizontal="center" vertical="top"/>
    </xf>
    <xf numFmtId="0" fontId="10" fillId="2" borderId="20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164" fontId="9" fillId="2" borderId="11" xfId="0" applyNumberFormat="1" applyFont="1" applyFill="1" applyBorder="1" applyAlignment="1">
      <alignment horizontal="right" vertical="top"/>
    </xf>
    <xf numFmtId="0" fontId="9" fillId="2" borderId="17" xfId="0" applyFont="1" applyFill="1" applyBorder="1" applyAlignment="1">
      <alignment horizontal="right" vertical="top"/>
    </xf>
    <xf numFmtId="0" fontId="9" fillId="3" borderId="18" xfId="0" applyFont="1" applyFill="1" applyBorder="1" applyAlignment="1">
      <alignment horizontal="center" vertical="top"/>
    </xf>
    <xf numFmtId="164" fontId="9" fillId="3" borderId="11" xfId="0" applyNumberFormat="1" applyFont="1" applyFill="1" applyBorder="1" applyAlignment="1">
      <alignment horizontal="right" vertical="top"/>
    </xf>
    <xf numFmtId="164" fontId="9" fillId="3" borderId="17" xfId="0" applyNumberFormat="1" applyFont="1" applyFill="1" applyBorder="1" applyAlignment="1">
      <alignment horizontal="right" vertical="top"/>
    </xf>
    <xf numFmtId="0" fontId="10" fillId="4" borderId="20" xfId="0" applyFont="1" applyFill="1" applyBorder="1" applyAlignment="1">
      <alignment horizontal="center" vertical="top"/>
    </xf>
    <xf numFmtId="2" fontId="9" fillId="4" borderId="0" xfId="0" applyNumberFormat="1" applyFont="1" applyFill="1" applyAlignment="1">
      <alignment horizontal="center" vertical="top"/>
    </xf>
    <xf numFmtId="0" fontId="9" fillId="4" borderId="0" xfId="0" applyFont="1" applyFill="1" applyAlignment="1">
      <alignment horizontal="center" vertical="top"/>
    </xf>
    <xf numFmtId="164" fontId="9" fillId="4" borderId="11" xfId="0" applyNumberFormat="1" applyFont="1" applyFill="1" applyBorder="1" applyAlignment="1">
      <alignment horizontal="right" vertical="top"/>
    </xf>
    <xf numFmtId="0" fontId="9" fillId="4" borderId="17" xfId="0" applyFont="1" applyFill="1" applyBorder="1" applyAlignment="1">
      <alignment horizontal="right" vertical="top"/>
    </xf>
    <xf numFmtId="0" fontId="9" fillId="6" borderId="16" xfId="0" applyFont="1" applyFill="1" applyBorder="1" applyAlignment="1">
      <alignment horizontal="center" vertical="top"/>
    </xf>
    <xf numFmtId="164" fontId="0" fillId="6" borderId="1" xfId="0" applyNumberFormat="1" applyFill="1" applyBorder="1" applyAlignment="1">
      <alignment horizontal="center" vertical="top"/>
    </xf>
    <xf numFmtId="164" fontId="0" fillId="3" borderId="6" xfId="0" applyNumberFormat="1" applyFill="1" applyBorder="1" applyAlignment="1">
      <alignment horizontal="center" vertical="top"/>
    </xf>
    <xf numFmtId="164" fontId="0" fillId="2" borderId="6" xfId="0" applyNumberForma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13" fillId="0" borderId="30" xfId="0" applyFont="1" applyBorder="1" applyAlignment="1">
      <alignment horizontal="center" vertical="top"/>
    </xf>
    <xf numFmtId="164" fontId="0" fillId="3" borderId="1" xfId="0" applyNumberFormat="1" applyFill="1" applyBorder="1" applyAlignment="1">
      <alignment horizontal="center" vertical="top"/>
    </xf>
    <xf numFmtId="164" fontId="0" fillId="4" borderId="6" xfId="0" applyNumberFormat="1" applyFill="1" applyBorder="1" applyAlignment="1">
      <alignment horizontal="center" vertical="top"/>
    </xf>
    <xf numFmtId="164" fontId="0" fillId="4" borderId="1" xfId="0" applyNumberFormat="1" applyFill="1" applyBorder="1" applyAlignment="1">
      <alignment horizontal="center" vertical="top"/>
    </xf>
    <xf numFmtId="164" fontId="0" fillId="6" borderId="6" xfId="0" applyNumberFormat="1" applyFill="1" applyBorder="1" applyAlignment="1">
      <alignment horizontal="center" vertical="top"/>
    </xf>
    <xf numFmtId="164" fontId="0" fillId="6" borderId="3" xfId="0" applyNumberFormat="1" applyFill="1" applyBorder="1" applyAlignment="1">
      <alignment horizontal="center" vertical="top"/>
    </xf>
    <xf numFmtId="164" fontId="0" fillId="2" borderId="3" xfId="0" applyNumberFormat="1" applyFill="1" applyBorder="1" applyAlignment="1">
      <alignment horizontal="center" vertical="top"/>
    </xf>
    <xf numFmtId="164" fontId="0" fillId="4" borderId="3" xfId="0" applyNumberFormat="1" applyFill="1" applyBorder="1" applyAlignment="1">
      <alignment horizontal="center" vertical="top"/>
    </xf>
    <xf numFmtId="164" fontId="0" fillId="3" borderId="3" xfId="0" applyNumberForma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0" fontId="19" fillId="6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1" fontId="20" fillId="0" borderId="6" xfId="0" applyNumberFormat="1" applyFont="1" applyBorder="1" applyAlignment="1">
      <alignment horizontal="center" wrapText="1"/>
    </xf>
    <xf numFmtId="1" fontId="20" fillId="2" borderId="6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1" fontId="20" fillId="0" borderId="9" xfId="0" applyNumberFormat="1" applyFont="1" applyBorder="1" applyAlignment="1">
      <alignment horizontal="center" wrapText="1"/>
    </xf>
    <xf numFmtId="1" fontId="20" fillId="2" borderId="9" xfId="0" applyNumberFormat="1" applyFont="1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2" fontId="6" fillId="2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2" fontId="6" fillId="6" borderId="5" xfId="0" applyNumberFormat="1" applyFont="1" applyFill="1" applyBorder="1" applyAlignment="1">
      <alignment horizontal="center"/>
    </xf>
    <xf numFmtId="2" fontId="6" fillId="6" borderId="6" xfId="0" applyNumberFormat="1" applyFont="1" applyFill="1" applyBorder="1" applyAlignment="1">
      <alignment horizontal="center"/>
    </xf>
    <xf numFmtId="2" fontId="6" fillId="6" borderId="2" xfId="0" applyNumberFormat="1" applyFont="1" applyFill="1" applyBorder="1" applyAlignment="1">
      <alignment horizontal="center"/>
    </xf>
    <xf numFmtId="2" fontId="3" fillId="6" borderId="6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2" fontId="15" fillId="3" borderId="2" xfId="0" applyNumberFormat="1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6" borderId="3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0" fontId="3" fillId="6" borderId="6" xfId="0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justify" vertical="top"/>
    </xf>
    <xf numFmtId="0" fontId="3" fillId="0" borderId="2" xfId="0" applyFont="1" applyBorder="1" applyAlignment="1">
      <alignment vertical="top"/>
    </xf>
    <xf numFmtId="49" fontId="3" fillId="0" borderId="6" xfId="0" applyNumberFormat="1" applyFont="1" applyBorder="1" applyAlignment="1">
      <alignment horizontal="justify" vertical="top"/>
    </xf>
    <xf numFmtId="0" fontId="3" fillId="0" borderId="6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6" fillId="6" borderId="6" xfId="0" applyFont="1" applyFill="1" applyBorder="1" applyAlignment="1">
      <alignment horizontal="center"/>
    </xf>
    <xf numFmtId="2" fontId="6" fillId="6" borderId="3" xfId="0" applyNumberFormat="1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2" fontId="15" fillId="3" borderId="6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wrapText="1"/>
    </xf>
    <xf numFmtId="0" fontId="3" fillId="0" borderId="14" xfId="0" applyFont="1" applyBorder="1" applyAlignment="1">
      <alignment horizontal="left" wrapText="1"/>
    </xf>
    <xf numFmtId="1" fontId="20" fillId="0" borderId="14" xfId="0" applyNumberFormat="1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" fontId="20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21" fillId="6" borderId="2" xfId="0" applyNumberFormat="1" applyFont="1" applyFill="1" applyBorder="1" applyAlignment="1">
      <alignment horizontal="center" wrapText="1"/>
    </xf>
    <xf numFmtId="2" fontId="19" fillId="6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0" fillId="6" borderId="1" xfId="0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/>
    </xf>
    <xf numFmtId="0" fontId="19" fillId="6" borderId="18" xfId="0" applyFont="1" applyFill="1" applyBorder="1" applyAlignment="1">
      <alignment horizontal="center" wrapText="1"/>
    </xf>
    <xf numFmtId="0" fontId="19" fillId="6" borderId="13" xfId="0" applyFont="1" applyFill="1" applyBorder="1" applyAlignment="1">
      <alignment horizontal="center" wrapText="1"/>
    </xf>
    <xf numFmtId="0" fontId="0" fillId="0" borderId="18" xfId="0" applyBorder="1"/>
    <xf numFmtId="0" fontId="0" fillId="6" borderId="5" xfId="0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33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1" fontId="19" fillId="0" borderId="0" xfId="0" applyNumberFormat="1" applyFont="1" applyAlignment="1">
      <alignment horizontal="center" wrapText="1"/>
    </xf>
    <xf numFmtId="1" fontId="47" fillId="0" borderId="0" xfId="0" applyNumberFormat="1" applyFont="1" applyAlignment="1">
      <alignment horizontal="center" wrapText="1"/>
    </xf>
    <xf numFmtId="0" fontId="49" fillId="0" borderId="0" xfId="0" applyFont="1" applyAlignment="1">
      <alignment horizontal="left" vertical="top"/>
    </xf>
    <xf numFmtId="0" fontId="4" fillId="2" borderId="2" xfId="0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/>
    </xf>
    <xf numFmtId="2" fontId="21" fillId="3" borderId="2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/>
    </xf>
    <xf numFmtId="0" fontId="21" fillId="4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19" fillId="2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/>
    </xf>
    <xf numFmtId="2" fontId="19" fillId="3" borderId="3" xfId="0" applyNumberFormat="1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/>
    </xf>
    <xf numFmtId="0" fontId="19" fillId="4" borderId="3" xfId="0" applyFont="1" applyFill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0" fillId="8" borderId="6" xfId="0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6" xfId="0" applyFont="1" applyBorder="1" applyAlignment="1">
      <alignment vertical="top"/>
    </xf>
    <xf numFmtId="0" fontId="9" fillId="2" borderId="3" xfId="0" applyFont="1" applyFill="1" applyBorder="1" applyAlignment="1">
      <alignment horizontal="center" vertical="top"/>
    </xf>
    <xf numFmtId="0" fontId="20" fillId="2" borderId="6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6" borderId="10" xfId="0" applyFill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top"/>
    </xf>
    <xf numFmtId="0" fontId="21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/>
    </xf>
    <xf numFmtId="0" fontId="19" fillId="6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5" fillId="2" borderId="2" xfId="0" applyFont="1" applyFill="1" applyBorder="1" applyAlignment="1">
      <alignment horizontal="center" vertical="top" wrapText="1"/>
    </xf>
    <xf numFmtId="0" fontId="25" fillId="3" borderId="2" xfId="0" applyFont="1" applyFill="1" applyBorder="1" applyAlignment="1">
      <alignment horizontal="center" vertical="top" wrapText="1"/>
    </xf>
    <xf numFmtId="0" fontId="25" fillId="4" borderId="2" xfId="0" applyFont="1" applyFill="1" applyBorder="1" applyAlignment="1">
      <alignment horizontal="center" vertical="top" wrapText="1"/>
    </xf>
    <xf numFmtId="0" fontId="70" fillId="6" borderId="2" xfId="0" applyFont="1" applyFill="1" applyBorder="1" applyAlignment="1">
      <alignment horizontal="center" vertical="top" wrapText="1"/>
    </xf>
    <xf numFmtId="0" fontId="25" fillId="2" borderId="3" xfId="0" applyFont="1" applyFill="1" applyBorder="1" applyAlignment="1">
      <alignment horizontal="center" vertical="top" wrapText="1"/>
    </xf>
    <xf numFmtId="0" fontId="25" fillId="2" borderId="6" xfId="0" applyFont="1" applyFill="1" applyBorder="1" applyAlignment="1">
      <alignment horizontal="center" vertical="top" wrapText="1"/>
    </xf>
    <xf numFmtId="0" fontId="25" fillId="3" borderId="3" xfId="0" applyFont="1" applyFill="1" applyBorder="1" applyAlignment="1">
      <alignment horizontal="center" vertical="top" wrapText="1"/>
    </xf>
    <xf numFmtId="0" fontId="25" fillId="3" borderId="6" xfId="0" applyFont="1" applyFill="1" applyBorder="1" applyAlignment="1">
      <alignment horizontal="center" vertical="top" wrapText="1"/>
    </xf>
    <xf numFmtId="0" fontId="25" fillId="4" borderId="3" xfId="0" applyFont="1" applyFill="1" applyBorder="1" applyAlignment="1">
      <alignment horizontal="center" vertical="top" wrapText="1"/>
    </xf>
    <xf numFmtId="0" fontId="25" fillId="4" borderId="6" xfId="0" applyFont="1" applyFill="1" applyBorder="1" applyAlignment="1">
      <alignment horizontal="center" vertical="top" wrapText="1"/>
    </xf>
    <xf numFmtId="0" fontId="70" fillId="6" borderId="3" xfId="0" applyFont="1" applyFill="1" applyBorder="1" applyAlignment="1">
      <alignment horizontal="center" vertical="top" wrapText="1"/>
    </xf>
    <xf numFmtId="0" fontId="70" fillId="6" borderId="6" xfId="0" applyFont="1" applyFill="1" applyBorder="1" applyAlignment="1">
      <alignment horizontal="center" vertical="top" wrapText="1"/>
    </xf>
    <xf numFmtId="1" fontId="26" fillId="0" borderId="2" xfId="0" applyNumberFormat="1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1" fontId="26" fillId="0" borderId="6" xfId="0" applyNumberFormat="1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8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8" fillId="3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28" fillId="4" borderId="6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28" fillId="6" borderId="6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6" borderId="6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0" fillId="6" borderId="3" xfId="0" applyFill="1" applyBorder="1" applyAlignment="1">
      <alignment vertical="top"/>
    </xf>
    <xf numFmtId="1" fontId="31" fillId="0" borderId="6" xfId="0" applyNumberFormat="1" applyFont="1" applyBorder="1" applyAlignment="1">
      <alignment horizontal="center" vertical="top"/>
    </xf>
    <xf numFmtId="0" fontId="31" fillId="0" borderId="6" xfId="0" applyFont="1" applyBorder="1" applyAlignment="1">
      <alignment vertical="top"/>
    </xf>
    <xf numFmtId="0" fontId="31" fillId="0" borderId="6" xfId="0" applyFont="1" applyBorder="1" applyAlignment="1">
      <alignment horizontal="center" vertical="top"/>
    </xf>
    <xf numFmtId="1" fontId="31" fillId="0" borderId="2" xfId="0" applyNumberFormat="1" applyFont="1" applyBorder="1" applyAlignment="1">
      <alignment horizontal="center" vertical="top"/>
    </xf>
    <xf numFmtId="0" fontId="31" fillId="0" borderId="2" xfId="0" applyFont="1" applyBorder="1" applyAlignment="1">
      <alignment vertical="top"/>
    </xf>
    <xf numFmtId="1" fontId="0" fillId="0" borderId="14" xfId="0" applyNumberFormat="1" applyBorder="1" applyAlignment="1">
      <alignment horizontal="center" vertical="top"/>
    </xf>
    <xf numFmtId="0" fontId="32" fillId="0" borderId="14" xfId="0" applyFont="1" applyBorder="1" applyAlignment="1">
      <alignment vertical="top"/>
    </xf>
    <xf numFmtId="0" fontId="32" fillId="0" borderId="14" xfId="0" applyFont="1" applyBorder="1" applyAlignment="1">
      <alignment horizontal="center"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 vertical="top"/>
    </xf>
    <xf numFmtId="0" fontId="25" fillId="6" borderId="2" xfId="0" applyFont="1" applyFill="1" applyBorder="1" applyAlignment="1">
      <alignment horizontal="center" vertical="top" wrapText="1"/>
    </xf>
    <xf numFmtId="0" fontId="25" fillId="6" borderId="3" xfId="0" applyFont="1" applyFill="1" applyBorder="1" applyAlignment="1">
      <alignment horizontal="center" vertical="top" wrapText="1"/>
    </xf>
    <xf numFmtId="0" fontId="25" fillId="6" borderId="6" xfId="0" applyFont="1" applyFill="1" applyBorder="1" applyAlignment="1">
      <alignment horizontal="center" vertical="top" wrapText="1"/>
    </xf>
    <xf numFmtId="1" fontId="31" fillId="0" borderId="3" xfId="0" applyNumberFormat="1" applyFont="1" applyBorder="1" applyAlignment="1">
      <alignment horizontal="center" vertical="top"/>
    </xf>
    <xf numFmtId="0" fontId="31" fillId="0" borderId="3" xfId="0" applyFont="1" applyBorder="1" applyAlignment="1">
      <alignment vertical="top"/>
    </xf>
    <xf numFmtId="0" fontId="31" fillId="0" borderId="3" xfId="0" applyFont="1" applyBorder="1" applyAlignment="1">
      <alignment horizontal="center" vertical="top"/>
    </xf>
    <xf numFmtId="0" fontId="28" fillId="0" borderId="6" xfId="0" applyFont="1" applyBorder="1" applyAlignment="1">
      <alignment horizontal="center" vertical="top" wrapText="1"/>
    </xf>
    <xf numFmtId="0" fontId="28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28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28" fillId="6" borderId="3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27" fillId="0" borderId="2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6" fillId="6" borderId="12" xfId="0" applyFont="1" applyFill="1" applyBorder="1" applyAlignment="1">
      <alignment horizontal="center" vertical="top"/>
    </xf>
    <xf numFmtId="0" fontId="0" fillId="6" borderId="17" xfId="0" applyFill="1" applyBorder="1" applyAlignment="1">
      <alignment horizontal="center" vertical="top"/>
    </xf>
    <xf numFmtId="0" fontId="6" fillId="6" borderId="18" xfId="0" applyFont="1" applyFill="1" applyBorder="1" applyAlignment="1">
      <alignment horizontal="center" vertical="top"/>
    </xf>
    <xf numFmtId="0" fontId="0" fillId="6" borderId="15" xfId="0" applyFill="1" applyBorder="1" applyAlignment="1">
      <alignment horizontal="center" vertical="top"/>
    </xf>
    <xf numFmtId="0" fontId="6" fillId="6" borderId="13" xfId="0" applyFont="1" applyFill="1" applyBorder="1" applyAlignment="1">
      <alignment horizontal="center" vertical="top"/>
    </xf>
    <xf numFmtId="0" fontId="18" fillId="6" borderId="2" xfId="0" applyFont="1" applyFill="1" applyBorder="1" applyAlignment="1">
      <alignment horizontal="center" vertical="top"/>
    </xf>
    <xf numFmtId="0" fontId="71" fillId="3" borderId="2" xfId="0" applyFont="1" applyFill="1" applyBorder="1" applyAlignment="1">
      <alignment horizontal="center" vertical="top"/>
    </xf>
    <xf numFmtId="0" fontId="25" fillId="6" borderId="1" xfId="0" applyFont="1" applyFill="1" applyBorder="1" applyAlignment="1">
      <alignment horizontal="center" vertical="top"/>
    </xf>
    <xf numFmtId="0" fontId="72" fillId="4" borderId="2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6" borderId="10" xfId="0" quotePrefix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31" fillId="0" borderId="0" xfId="0" applyFont="1"/>
    <xf numFmtId="0" fontId="11" fillId="0" borderId="0" xfId="0" applyFont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7" xfId="0" applyNumberFormat="1" applyFill="1" applyBorder="1" applyAlignment="1">
      <alignment horizontal="center"/>
    </xf>
    <xf numFmtId="1" fontId="6" fillId="3" borderId="18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6" borderId="17" xfId="0" applyNumberForma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1" fontId="6" fillId="6" borderId="18" xfId="0" applyNumberFormat="1" applyFon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6" fillId="6" borderId="5" xfId="0" applyNumberFormat="1" applyFont="1" applyFill="1" applyBorder="1" applyAlignment="1">
      <alignment horizontal="center"/>
    </xf>
    <xf numFmtId="1" fontId="18" fillId="6" borderId="6" xfId="0" applyNumberFormat="1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/>
    </xf>
    <xf numFmtId="1" fontId="0" fillId="6" borderId="10" xfId="0" quotePrefix="1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left" vertical="top"/>
    </xf>
    <xf numFmtId="49" fontId="6" fillId="0" borderId="31" xfId="0" applyNumberFormat="1" applyFont="1" applyBorder="1" applyAlignment="1">
      <alignment horizontal="left" vertical="top"/>
    </xf>
    <xf numFmtId="164" fontId="0" fillId="3" borderId="31" xfId="0" applyNumberFormat="1" applyFill="1" applyBorder="1" applyAlignment="1">
      <alignment horizontal="center" vertical="top"/>
    </xf>
    <xf numFmtId="164" fontId="0" fillId="4" borderId="31" xfId="0" applyNumberFormat="1" applyFill="1" applyBorder="1" applyAlignment="1">
      <alignment horizontal="center" vertical="top"/>
    </xf>
    <xf numFmtId="164" fontId="0" fillId="6" borderId="31" xfId="0" applyNumberFormat="1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33" fillId="0" borderId="32" xfId="0" applyFont="1" applyBorder="1" applyAlignment="1">
      <alignment vertical="top" wrapText="1"/>
    </xf>
    <xf numFmtId="49" fontId="6" fillId="0" borderId="33" xfId="0" applyNumberFormat="1" applyFont="1" applyBorder="1" applyAlignment="1">
      <alignment horizontal="left" vertical="top"/>
    </xf>
    <xf numFmtId="49" fontId="0" fillId="0" borderId="34" xfId="0" applyNumberFormat="1" applyBorder="1" applyAlignment="1">
      <alignment horizontal="left" vertical="top"/>
    </xf>
    <xf numFmtId="0" fontId="6" fillId="0" borderId="32" xfId="0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164" fontId="0" fillId="2" borderId="31" xfId="0" applyNumberFormat="1" applyFill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164" fontId="0" fillId="0" borderId="34" xfId="0" applyNumberForma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164" fontId="0" fillId="0" borderId="32" xfId="0" applyNumberFormat="1" applyBorder="1" applyAlignment="1">
      <alignment horizontal="center" vertical="top"/>
    </xf>
    <xf numFmtId="49" fontId="0" fillId="0" borderId="32" xfId="0" applyNumberFormat="1" applyBorder="1" applyAlignment="1">
      <alignment horizontal="left" vertical="top"/>
    </xf>
    <xf numFmtId="1" fontId="6" fillId="3" borderId="6" xfId="0" applyNumberFormat="1" applyFont="1" applyFill="1" applyBorder="1" applyAlignment="1">
      <alignment horizontal="center" vertical="top"/>
    </xf>
    <xf numFmtId="1" fontId="6" fillId="3" borderId="3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horizontal="right" vertical="top"/>
    </xf>
    <xf numFmtId="49" fontId="33" fillId="0" borderId="4" xfId="0" applyNumberFormat="1" applyFont="1" applyBorder="1" applyAlignment="1">
      <alignment vertical="center"/>
    </xf>
    <xf numFmtId="0" fontId="33" fillId="0" borderId="10" xfId="0" applyFont="1" applyBorder="1" applyAlignment="1">
      <alignment vertical="top"/>
    </xf>
    <xf numFmtId="2" fontId="33" fillId="0" borderId="10" xfId="0" applyNumberFormat="1" applyFont="1" applyBorder="1" applyAlignment="1">
      <alignment horizontal="center" vertical="center"/>
    </xf>
    <xf numFmtId="0" fontId="33" fillId="0" borderId="5" xfId="0" applyFont="1" applyBorder="1" applyAlignment="1">
      <alignment vertical="top"/>
    </xf>
    <xf numFmtId="0" fontId="33" fillId="0" borderId="35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36" xfId="0" applyFont="1" applyBorder="1" applyAlignment="1">
      <alignment vertical="center"/>
    </xf>
    <xf numFmtId="0" fontId="33" fillId="0" borderId="13" xfId="0" applyFont="1" applyBorder="1" applyAlignment="1">
      <alignment vertical="top"/>
    </xf>
    <xf numFmtId="49" fontId="33" fillId="0" borderId="15" xfId="0" quotePrefix="1" applyNumberFormat="1" applyFont="1" applyBorder="1" applyAlignment="1">
      <alignment vertical="center"/>
    </xf>
    <xf numFmtId="2" fontId="33" fillId="0" borderId="4" xfId="0" applyNumberFormat="1" applyFont="1" applyBorder="1" applyAlignment="1">
      <alignment horizontal="left" vertical="center"/>
    </xf>
    <xf numFmtId="2" fontId="33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2" fontId="3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20" fillId="0" borderId="6" xfId="0" applyNumberFormat="1" applyFont="1" applyBorder="1" applyAlignment="1">
      <alignment vertical="top"/>
    </xf>
    <xf numFmtId="49" fontId="3" fillId="0" borderId="2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top"/>
    </xf>
    <xf numFmtId="164" fontId="9" fillId="0" borderId="4" xfId="0" applyNumberFormat="1" applyFont="1" applyBorder="1" applyAlignment="1">
      <alignment horizontal="right" vertical="top"/>
    </xf>
    <xf numFmtId="0" fontId="10" fillId="2" borderId="10" xfId="0" applyFont="1" applyFill="1" applyBorder="1" applyAlignment="1">
      <alignment horizontal="center" vertical="top"/>
    </xf>
    <xf numFmtId="164" fontId="9" fillId="0" borderId="10" xfId="0" applyNumberFormat="1" applyFont="1" applyBorder="1" applyAlignment="1">
      <alignment horizontal="right" vertical="top"/>
    </xf>
    <xf numFmtId="0" fontId="10" fillId="3" borderId="10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0" fontId="10" fillId="4" borderId="5" xfId="0" applyFont="1" applyFill="1" applyBorder="1" applyAlignment="1">
      <alignment horizontal="center" vertical="top"/>
    </xf>
    <xf numFmtId="0" fontId="9" fillId="6" borderId="10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4" fontId="10" fillId="3" borderId="17" xfId="0" applyNumberFormat="1" applyFont="1" applyFill="1" applyBorder="1" applyAlignment="1">
      <alignment horizontal="right" vertical="top"/>
    </xf>
    <xf numFmtId="49" fontId="3" fillId="0" borderId="3" xfId="0" applyNumberFormat="1" applyFont="1" applyBorder="1" applyAlignment="1">
      <alignment vertical="top"/>
    </xf>
    <xf numFmtId="164" fontId="9" fillId="0" borderId="17" xfId="0" applyNumberFormat="1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164" fontId="9" fillId="0" borderId="0" xfId="0" applyNumberFormat="1" applyFont="1" applyAlignment="1">
      <alignment horizontal="right" vertical="top"/>
    </xf>
    <xf numFmtId="0" fontId="9" fillId="4" borderId="18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1" fontId="10" fillId="0" borderId="2" xfId="0" applyNumberFormat="1" applyFont="1" applyBorder="1" applyAlignment="1">
      <alignment horizontal="center" vertical="top"/>
    </xf>
    <xf numFmtId="1" fontId="10" fillId="0" borderId="6" xfId="0" applyNumberFormat="1" applyFont="1" applyBorder="1" applyAlignment="1">
      <alignment horizontal="center" vertical="top"/>
    </xf>
    <xf numFmtId="1" fontId="10" fillId="0" borderId="1" xfId="0" applyNumberFormat="1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46" fillId="0" borderId="30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164" fontId="13" fillId="0" borderId="34" xfId="0" applyNumberFormat="1" applyFont="1" applyBorder="1" applyAlignment="1">
      <alignment horizontal="center" vertical="top"/>
    </xf>
    <xf numFmtId="0" fontId="13" fillId="0" borderId="34" xfId="0" applyFont="1" applyBorder="1" applyAlignment="1">
      <alignment horizontal="center" vertical="top"/>
    </xf>
    <xf numFmtId="0" fontId="5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4" fillId="2" borderId="6" xfId="0" applyFont="1" applyFill="1" applyBorder="1" applyAlignment="1">
      <alignment horizontal="center" vertical="top"/>
    </xf>
    <xf numFmtId="0" fontId="19" fillId="2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/>
    </xf>
    <xf numFmtId="1" fontId="19" fillId="3" borderId="6" xfId="0" applyNumberFormat="1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/>
    </xf>
    <xf numFmtId="1" fontId="47" fillId="4" borderId="6" xfId="0" applyNumberFormat="1" applyFont="1" applyFill="1" applyBorder="1" applyAlignment="1">
      <alignment horizontal="center" vertical="top" wrapText="1"/>
    </xf>
    <xf numFmtId="0" fontId="4" fillId="6" borderId="17" xfId="0" applyFont="1" applyFill="1" applyBorder="1" applyAlignment="1">
      <alignment horizontal="center" vertical="top"/>
    </xf>
    <xf numFmtId="0" fontId="4" fillId="6" borderId="6" xfId="0" applyFont="1" applyFill="1" applyBorder="1" applyAlignment="1">
      <alignment horizontal="center" vertical="top"/>
    </xf>
    <xf numFmtId="0" fontId="19" fillId="6" borderId="18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41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2" fontId="43" fillId="0" borderId="0" xfId="0" applyNumberFormat="1" applyFont="1" applyAlignment="1">
      <alignment vertical="top"/>
    </xf>
    <xf numFmtId="0" fontId="2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69" fillId="0" borderId="2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68" fillId="0" borderId="5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/>
    </xf>
    <xf numFmtId="2" fontId="6" fillId="3" borderId="5" xfId="0" applyNumberFormat="1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6" fillId="6" borderId="6" xfId="0" applyFont="1" applyFill="1" applyBorder="1" applyAlignment="1">
      <alignment vertical="top"/>
    </xf>
    <xf numFmtId="0" fontId="0" fillId="0" borderId="3" xfId="0" applyBorder="1" applyAlignment="1">
      <alignment horizontal="left" vertical="top"/>
    </xf>
    <xf numFmtId="0" fontId="6" fillId="6" borderId="3" xfId="0" applyFont="1" applyFill="1" applyBorder="1" applyAlignment="1">
      <alignment vertical="top"/>
    </xf>
    <xf numFmtId="1" fontId="6" fillId="3" borderId="12" xfId="0" applyNumberFormat="1" applyFont="1" applyFill="1" applyBorder="1" applyAlignment="1">
      <alignment horizontal="center"/>
    </xf>
    <xf numFmtId="1" fontId="18" fillId="3" borderId="6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1" fontId="6" fillId="6" borderId="2" xfId="0" applyNumberFormat="1" applyFont="1" applyFill="1" applyBorder="1" applyAlignment="1">
      <alignment horizontal="center"/>
    </xf>
    <xf numFmtId="1" fontId="6" fillId="6" borderId="6" xfId="0" applyNumberFormat="1" applyFon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164" fontId="10" fillId="2" borderId="17" xfId="0" applyNumberFormat="1" applyFont="1" applyFill="1" applyBorder="1" applyAlignment="1">
      <alignment horizontal="right" vertical="top"/>
    </xf>
    <xf numFmtId="164" fontId="10" fillId="6" borderId="17" xfId="0" applyNumberFormat="1" applyFont="1" applyFill="1" applyBorder="1" applyAlignment="1">
      <alignment horizontal="right" vertical="top"/>
    </xf>
    <xf numFmtId="164" fontId="10" fillId="4" borderId="17" xfId="0" applyNumberFormat="1" applyFont="1" applyFill="1" applyBorder="1" applyAlignment="1">
      <alignment horizontal="right" vertical="top"/>
    </xf>
    <xf numFmtId="1" fontId="6" fillId="0" borderId="13" xfId="0" applyNumberFormat="1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164" fontId="9" fillId="2" borderId="31" xfId="0" applyNumberFormat="1" applyFont="1" applyFill="1" applyBorder="1" applyAlignment="1">
      <alignment horizontal="center" vertical="top"/>
    </xf>
    <xf numFmtId="164" fontId="9" fillId="6" borderId="31" xfId="0" applyNumberFormat="1" applyFont="1" applyFill="1" applyBorder="1" applyAlignment="1">
      <alignment horizontal="center" vertical="top"/>
    </xf>
    <xf numFmtId="164" fontId="9" fillId="4" borderId="31" xfId="0" applyNumberFormat="1" applyFont="1" applyFill="1" applyBorder="1" applyAlignment="1">
      <alignment horizontal="center" vertical="top"/>
    </xf>
    <xf numFmtId="164" fontId="9" fillId="3" borderId="31" xfId="0" applyNumberFormat="1" applyFont="1" applyFill="1" applyBorder="1" applyAlignment="1">
      <alignment horizontal="center" vertical="top"/>
    </xf>
    <xf numFmtId="164" fontId="9" fillId="4" borderId="30" xfId="0" applyNumberFormat="1" applyFont="1" applyFill="1" applyBorder="1" applyAlignment="1">
      <alignment horizontal="center" vertical="top"/>
    </xf>
    <xf numFmtId="164" fontId="9" fillId="6" borderId="30" xfId="0" applyNumberFormat="1" applyFont="1" applyFill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45" fillId="2" borderId="2" xfId="0" applyFont="1" applyFill="1" applyBorder="1" applyAlignment="1">
      <alignment horizontal="center" vertical="top" wrapText="1"/>
    </xf>
    <xf numFmtId="1" fontId="45" fillId="3" borderId="2" xfId="0" applyNumberFormat="1" applyFont="1" applyFill="1" applyBorder="1" applyAlignment="1">
      <alignment horizontal="center" vertical="top" wrapText="1"/>
    </xf>
    <xf numFmtId="1" fontId="45" fillId="4" borderId="2" xfId="0" applyNumberFormat="1" applyFont="1" applyFill="1" applyBorder="1" applyAlignment="1">
      <alignment horizontal="center" vertical="top" wrapText="1"/>
    </xf>
    <xf numFmtId="0" fontId="31" fillId="0" borderId="6" xfId="0" applyFont="1" applyBorder="1" applyAlignment="1">
      <alignment horizontal="left" vertical="top"/>
    </xf>
    <xf numFmtId="0" fontId="31" fillId="0" borderId="2" xfId="0" applyFont="1" applyBorder="1" applyAlignment="1">
      <alignment horizontal="left" vertical="top"/>
    </xf>
    <xf numFmtId="0" fontId="31" fillId="0" borderId="3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0" fillId="9" borderId="2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3" fontId="4" fillId="6" borderId="2" xfId="0" applyNumberFormat="1" applyFont="1" applyFill="1" applyBorder="1" applyAlignment="1">
      <alignment horizontal="center" vertical="center"/>
    </xf>
    <xf numFmtId="3" fontId="0" fillId="6" borderId="6" xfId="0" applyNumberForma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1" fontId="31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164" fontId="0" fillId="0" borderId="11" xfId="0" applyNumberFormat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164" fontId="9" fillId="0" borderId="30" xfId="0" applyNumberFormat="1" applyFont="1" applyBorder="1" applyAlignment="1">
      <alignment horizontal="right" vertical="top"/>
    </xf>
    <xf numFmtId="0" fontId="9" fillId="0" borderId="30" xfId="0" applyFont="1" applyBorder="1" applyAlignment="1">
      <alignment horizontal="left" vertical="top"/>
    </xf>
    <xf numFmtId="164" fontId="9" fillId="0" borderId="30" xfId="0" applyNumberFormat="1" applyFont="1" applyBorder="1" applyAlignment="1">
      <alignment horizontal="center" vertical="top"/>
    </xf>
    <xf numFmtId="164" fontId="0" fillId="0" borderId="17" xfId="0" applyNumberForma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2" fontId="12" fillId="3" borderId="2" xfId="0" applyNumberFormat="1" applyFont="1" applyFill="1" applyBorder="1" applyAlignment="1">
      <alignment horizontal="center"/>
    </xf>
    <xf numFmtId="2" fontId="12" fillId="4" borderId="2" xfId="0" applyNumberFormat="1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top"/>
    </xf>
    <xf numFmtId="3" fontId="0" fillId="3" borderId="6" xfId="0" applyNumberFormat="1" applyFill="1" applyBorder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2" fontId="3" fillId="6" borderId="7" xfId="0" applyNumberFormat="1" applyFont="1" applyFill="1" applyBorder="1" applyAlignment="1">
      <alignment horizontal="center" vertical="center"/>
    </xf>
    <xf numFmtId="49" fontId="17" fillId="0" borderId="2" xfId="0" applyNumberFormat="1" applyFont="1" applyBorder="1" applyAlignment="1">
      <alignment vertical="center"/>
    </xf>
    <xf numFmtId="49" fontId="76" fillId="0" borderId="6" xfId="0" applyNumberFormat="1" applyFont="1" applyBorder="1" applyAlignment="1">
      <alignment vertical="center"/>
    </xf>
    <xf numFmtId="49" fontId="76" fillId="0" borderId="9" xfId="0" applyNumberFormat="1" applyFont="1" applyBorder="1" applyAlignment="1">
      <alignment vertical="center"/>
    </xf>
    <xf numFmtId="49" fontId="17" fillId="0" borderId="8" xfId="0" applyNumberFormat="1" applyFont="1" applyBorder="1" applyAlignment="1">
      <alignment vertical="center"/>
    </xf>
    <xf numFmtId="49" fontId="76" fillId="0" borderId="3" xfId="0" applyNumberFormat="1" applyFont="1" applyBorder="1" applyAlignment="1">
      <alignment vertical="center"/>
    </xf>
    <xf numFmtId="49" fontId="17" fillId="0" borderId="6" xfId="0" applyNumberFormat="1" applyFont="1" applyBorder="1" applyAlignment="1">
      <alignment vertical="center"/>
    </xf>
    <xf numFmtId="49" fontId="75" fillId="0" borderId="6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/>
    </xf>
    <xf numFmtId="2" fontId="9" fillId="3" borderId="12" xfId="0" applyNumberFormat="1" applyFont="1" applyFill="1" applyBorder="1" applyAlignment="1">
      <alignment horizontal="center" vertical="center"/>
    </xf>
    <xf numFmtId="1" fontId="9" fillId="4" borderId="11" xfId="0" applyNumberFormat="1" applyFont="1" applyFill="1" applyBorder="1" applyAlignment="1">
      <alignment horizontal="center" vertical="center"/>
    </xf>
    <xf numFmtId="2" fontId="9" fillId="4" borderId="12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49" fontId="76" fillId="0" borderId="8" xfId="0" applyNumberFormat="1" applyFont="1" applyBorder="1" applyAlignment="1">
      <alignment vertical="center"/>
    </xf>
    <xf numFmtId="0" fontId="76" fillId="6" borderId="0" xfId="0" applyFont="1" applyFill="1" applyAlignment="1">
      <alignment horizontal="center" vertical="top"/>
    </xf>
    <xf numFmtId="0" fontId="0" fillId="0" borderId="7" xfId="0" applyBorder="1"/>
    <xf numFmtId="0" fontId="0" fillId="0" borderId="7" xfId="0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1" fontId="6" fillId="3" borderId="26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1" fontId="6" fillId="3" borderId="21" xfId="0" applyNumberFormat="1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2" xfId="0" applyBorder="1"/>
    <xf numFmtId="0" fontId="76" fillId="0" borderId="1" xfId="0" applyFont="1" applyBorder="1" applyAlignment="1">
      <alignment horizontal="center"/>
    </xf>
    <xf numFmtId="0" fontId="76" fillId="2" borderId="3" xfId="0" applyFont="1" applyFill="1" applyBorder="1" applyAlignment="1">
      <alignment horizontal="center"/>
    </xf>
    <xf numFmtId="2" fontId="17" fillId="2" borderId="3" xfId="0" applyNumberFormat="1" applyFont="1" applyFill="1" applyBorder="1" applyAlignment="1">
      <alignment horizontal="center"/>
    </xf>
    <xf numFmtId="0" fontId="76" fillId="3" borderId="3" xfId="0" applyFont="1" applyFill="1" applyBorder="1" applyAlignment="1">
      <alignment horizontal="center"/>
    </xf>
    <xf numFmtId="2" fontId="17" fillId="3" borderId="6" xfId="0" applyNumberFormat="1" applyFont="1" applyFill="1" applyBorder="1" applyAlignment="1">
      <alignment horizontal="center"/>
    </xf>
    <xf numFmtId="0" fontId="76" fillId="4" borderId="3" xfId="0" applyFont="1" applyFill="1" applyBorder="1" applyAlignment="1">
      <alignment horizontal="center"/>
    </xf>
    <xf numFmtId="0" fontId="76" fillId="6" borderId="3" xfId="0" applyFont="1" applyFill="1" applyBorder="1" applyAlignment="1">
      <alignment horizontal="center"/>
    </xf>
    <xf numFmtId="0" fontId="76" fillId="0" borderId="3" xfId="0" applyFont="1" applyBorder="1" applyAlignment="1">
      <alignment horizontal="center"/>
    </xf>
    <xf numFmtId="2" fontId="17" fillId="4" borderId="7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164" fontId="13" fillId="2" borderId="31" xfId="0" applyNumberFormat="1" applyFont="1" applyFill="1" applyBorder="1" applyAlignment="1">
      <alignment horizontal="center" vertical="top"/>
    </xf>
    <xf numFmtId="164" fontId="13" fillId="3" borderId="31" xfId="0" applyNumberFormat="1" applyFont="1" applyFill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12" fillId="0" borderId="30" xfId="0" applyFont="1" applyBorder="1" applyAlignment="1">
      <alignment horizontal="center" vertical="top"/>
    </xf>
    <xf numFmtId="164" fontId="13" fillId="2" borderId="33" xfId="0" applyNumberFormat="1" applyFont="1" applyFill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164" fontId="13" fillId="3" borderId="33" xfId="0" applyNumberFormat="1" applyFont="1" applyFill="1" applyBorder="1" applyAlignment="1">
      <alignment horizontal="center" vertical="top"/>
    </xf>
    <xf numFmtId="164" fontId="13" fillId="4" borderId="33" xfId="0" applyNumberFormat="1" applyFont="1" applyFill="1" applyBorder="1" applyAlignment="1">
      <alignment horizontal="center" vertical="top"/>
    </xf>
    <xf numFmtId="164" fontId="13" fillId="6" borderId="33" xfId="0" applyNumberFormat="1" applyFont="1" applyFill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  <xf numFmtId="164" fontId="13" fillId="0" borderId="6" xfId="0" applyNumberFormat="1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164" fontId="13" fillId="2" borderId="2" xfId="0" applyNumberFormat="1" applyFont="1" applyFill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164" fontId="13" fillId="3" borderId="2" xfId="0" applyNumberFormat="1" applyFont="1" applyFill="1" applyBorder="1" applyAlignment="1">
      <alignment horizontal="center" vertical="top"/>
    </xf>
    <xf numFmtId="164" fontId="13" fillId="4" borderId="2" xfId="0" applyNumberFormat="1" applyFont="1" applyFill="1" applyBorder="1" applyAlignment="1">
      <alignment horizontal="center" vertical="top"/>
    </xf>
    <xf numFmtId="164" fontId="13" fillId="6" borderId="2" xfId="0" applyNumberFormat="1" applyFont="1" applyFill="1" applyBorder="1" applyAlignment="1">
      <alignment horizontal="center" vertical="top"/>
    </xf>
    <xf numFmtId="164" fontId="13" fillId="2" borderId="6" xfId="0" applyNumberFormat="1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/>
    </xf>
    <xf numFmtId="164" fontId="13" fillId="3" borderId="6" xfId="0" applyNumberFormat="1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center" vertical="top"/>
    </xf>
    <xf numFmtId="164" fontId="13" fillId="4" borderId="6" xfId="0" applyNumberFormat="1" applyFont="1" applyFill="1" applyBorder="1" applyAlignment="1">
      <alignment horizontal="center" vertical="top"/>
    </xf>
    <xf numFmtId="0" fontId="12" fillId="4" borderId="6" xfId="0" applyFont="1" applyFill="1" applyBorder="1" applyAlignment="1">
      <alignment horizontal="center" vertical="top"/>
    </xf>
    <xf numFmtId="164" fontId="13" fillId="6" borderId="6" xfId="0" applyNumberFormat="1" applyFont="1" applyFill="1" applyBorder="1" applyAlignment="1">
      <alignment horizontal="center" vertical="top"/>
    </xf>
    <xf numFmtId="0" fontId="12" fillId="6" borderId="6" xfId="0" applyFont="1" applyFill="1" applyBorder="1" applyAlignment="1">
      <alignment horizontal="center" vertical="top"/>
    </xf>
    <xf numFmtId="164" fontId="13" fillId="2" borderId="3" xfId="0" applyNumberFormat="1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center" vertical="top"/>
    </xf>
    <xf numFmtId="164" fontId="13" fillId="3" borderId="3" xfId="0" applyNumberFormat="1" applyFont="1" applyFill="1" applyBorder="1" applyAlignment="1">
      <alignment horizontal="center" vertical="top"/>
    </xf>
    <xf numFmtId="0" fontId="12" fillId="3" borderId="3" xfId="0" applyFont="1" applyFill="1" applyBorder="1" applyAlignment="1">
      <alignment horizontal="center" vertical="top"/>
    </xf>
    <xf numFmtId="164" fontId="13" fillId="4" borderId="3" xfId="0" applyNumberFormat="1" applyFont="1" applyFill="1" applyBorder="1" applyAlignment="1">
      <alignment horizontal="center" vertical="top"/>
    </xf>
    <xf numFmtId="0" fontId="12" fillId="4" borderId="3" xfId="0" applyFont="1" applyFill="1" applyBorder="1" applyAlignment="1">
      <alignment horizontal="center" vertical="top"/>
    </xf>
    <xf numFmtId="164" fontId="13" fillId="6" borderId="3" xfId="0" applyNumberFormat="1" applyFont="1" applyFill="1" applyBorder="1" applyAlignment="1">
      <alignment horizontal="center" vertical="top"/>
    </xf>
    <xf numFmtId="0" fontId="12" fillId="6" borderId="3" xfId="0" applyFont="1" applyFill="1" applyBorder="1" applyAlignment="1">
      <alignment horizontal="center" vertical="top"/>
    </xf>
    <xf numFmtId="0" fontId="13" fillId="6" borderId="20" xfId="0" applyFont="1" applyFill="1" applyBorder="1" applyAlignment="1">
      <alignment horizontal="center" vertical="top"/>
    </xf>
    <xf numFmtId="0" fontId="13" fillId="6" borderId="0" xfId="0" applyFont="1" applyFill="1" applyAlignment="1">
      <alignment horizontal="center" vertical="top"/>
    </xf>
    <xf numFmtId="0" fontId="13" fillId="6" borderId="10" xfId="0" applyFont="1" applyFill="1" applyBorder="1" applyAlignment="1">
      <alignment horizontal="center" vertical="top"/>
    </xf>
    <xf numFmtId="164" fontId="13" fillId="0" borderId="17" xfId="0" applyNumberFormat="1" applyFont="1" applyBorder="1" applyAlignment="1">
      <alignment horizontal="right" vertical="top"/>
    </xf>
    <xf numFmtId="0" fontId="12" fillId="2" borderId="0" xfId="0" applyFont="1" applyFill="1" applyAlignment="1">
      <alignment horizontal="center" vertical="top"/>
    </xf>
    <xf numFmtId="164" fontId="13" fillId="2" borderId="0" xfId="0" applyNumberFormat="1" applyFont="1" applyFill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top"/>
    </xf>
    <xf numFmtId="0" fontId="10" fillId="4" borderId="2" xfId="0" applyFont="1" applyFill="1" applyBorder="1" applyAlignment="1">
      <alignment horizontal="center" vertical="top"/>
    </xf>
    <xf numFmtId="0" fontId="10" fillId="6" borderId="2" xfId="0" applyFont="1" applyFill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2" fontId="10" fillId="2" borderId="7" xfId="0" applyNumberFormat="1" applyFont="1" applyFill="1" applyBorder="1" applyAlignment="1">
      <alignment horizontal="center" vertical="top"/>
    </xf>
    <xf numFmtId="1" fontId="9" fillId="0" borderId="7" xfId="0" applyNumberFormat="1" applyFont="1" applyBorder="1" applyAlignment="1">
      <alignment horizontal="center" vertical="top"/>
    </xf>
    <xf numFmtId="164" fontId="10" fillId="2" borderId="11" xfId="0" applyNumberFormat="1" applyFont="1" applyFill="1" applyBorder="1" applyAlignment="1">
      <alignment horizontal="right" vertical="top"/>
    </xf>
    <xf numFmtId="0" fontId="10" fillId="2" borderId="14" xfId="0" applyFont="1" applyFill="1" applyBorder="1" applyAlignment="1">
      <alignment horizontal="center" vertical="top"/>
    </xf>
    <xf numFmtId="164" fontId="9" fillId="0" borderId="15" xfId="0" applyNumberFormat="1" applyFont="1" applyBorder="1" applyAlignment="1">
      <alignment horizontal="right" vertical="top"/>
    </xf>
    <xf numFmtId="0" fontId="9" fillId="2" borderId="16" xfId="0" applyFont="1" applyFill="1" applyBorder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10" fillId="4" borderId="18" xfId="0" applyFont="1" applyFill="1" applyBorder="1" applyAlignment="1">
      <alignment horizontal="center" vertical="top"/>
    </xf>
    <xf numFmtId="1" fontId="10" fillId="0" borderId="18" xfId="0" applyNumberFormat="1" applyFont="1" applyBorder="1" applyAlignment="1">
      <alignment horizontal="center" vertical="top"/>
    </xf>
    <xf numFmtId="0" fontId="9" fillId="6" borderId="0" xfId="0" applyFont="1" applyFill="1" applyAlignment="1">
      <alignment horizontal="center" vertical="top"/>
    </xf>
    <xf numFmtId="164" fontId="10" fillId="0" borderId="6" xfId="0" applyNumberFormat="1" applyFont="1" applyBorder="1" applyAlignment="1">
      <alignment horizontal="center" vertical="top"/>
    </xf>
    <xf numFmtId="164" fontId="9" fillId="3" borderId="0" xfId="0" applyNumberFormat="1" applyFont="1" applyFill="1" applyAlignment="1">
      <alignment horizontal="center" vertical="top"/>
    </xf>
    <xf numFmtId="164" fontId="9" fillId="4" borderId="18" xfId="0" applyNumberFormat="1" applyFont="1" applyFill="1" applyBorder="1" applyAlignment="1">
      <alignment horizontal="center" vertical="top"/>
    </xf>
    <xf numFmtId="164" fontId="10" fillId="3" borderId="0" xfId="0" applyNumberFormat="1" applyFont="1" applyFill="1" applyAlignment="1">
      <alignment horizontal="right" vertical="top"/>
    </xf>
    <xf numFmtId="164" fontId="10" fillId="3" borderId="0" xfId="0" applyNumberFormat="1" applyFont="1" applyFill="1" applyAlignment="1">
      <alignment horizontal="center" vertical="top"/>
    </xf>
    <xf numFmtId="164" fontId="10" fillId="4" borderId="0" xfId="0" applyNumberFormat="1" applyFont="1" applyFill="1" applyAlignment="1">
      <alignment horizontal="right" vertical="top"/>
    </xf>
    <xf numFmtId="164" fontId="10" fillId="4" borderId="18" xfId="0" applyNumberFormat="1" applyFont="1" applyFill="1" applyBorder="1" applyAlignment="1">
      <alignment horizontal="center" vertical="top"/>
    </xf>
    <xf numFmtId="164" fontId="10" fillId="6" borderId="0" xfId="0" applyNumberFormat="1" applyFont="1" applyFill="1" applyAlignment="1">
      <alignment horizontal="right" vertical="top"/>
    </xf>
    <xf numFmtId="0" fontId="10" fillId="6" borderId="0" xfId="0" applyFont="1" applyFill="1" applyAlignment="1">
      <alignment horizontal="center" vertical="top"/>
    </xf>
    <xf numFmtId="164" fontId="10" fillId="3" borderId="11" xfId="0" applyNumberFormat="1" applyFont="1" applyFill="1" applyBorder="1" applyAlignment="1">
      <alignment horizontal="right" vertical="top"/>
    </xf>
    <xf numFmtId="0" fontId="10" fillId="3" borderId="14" xfId="0" applyFont="1" applyFill="1" applyBorder="1" applyAlignment="1">
      <alignment horizontal="center" vertical="top"/>
    </xf>
    <xf numFmtId="0" fontId="9" fillId="3" borderId="0" xfId="0" applyFont="1" applyFill="1" applyAlignment="1">
      <alignment horizontal="center" vertical="top"/>
    </xf>
    <xf numFmtId="0" fontId="9" fillId="3" borderId="16" xfId="0" applyFont="1" applyFill="1" applyBorder="1" applyAlignment="1">
      <alignment horizontal="center" vertical="top"/>
    </xf>
    <xf numFmtId="164" fontId="10" fillId="4" borderId="11" xfId="0" applyNumberFormat="1" applyFont="1" applyFill="1" applyBorder="1" applyAlignment="1">
      <alignment horizontal="right" vertical="top"/>
    </xf>
    <xf numFmtId="0" fontId="10" fillId="4" borderId="12" xfId="0" applyFont="1" applyFill="1" applyBorder="1" applyAlignment="1">
      <alignment horizontal="center" vertical="top"/>
    </xf>
    <xf numFmtId="1" fontId="10" fillId="0" borderId="12" xfId="0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right" vertical="top"/>
    </xf>
    <xf numFmtId="0" fontId="9" fillId="4" borderId="13" xfId="0" applyFont="1" applyFill="1" applyBorder="1" applyAlignment="1">
      <alignment horizontal="center" vertical="top"/>
    </xf>
    <xf numFmtId="1" fontId="10" fillId="0" borderId="13" xfId="0" applyNumberFormat="1" applyFont="1" applyBorder="1" applyAlignment="1">
      <alignment horizontal="center" vertical="top"/>
    </xf>
    <xf numFmtId="164" fontId="10" fillId="6" borderId="11" xfId="0" applyNumberFormat="1" applyFont="1" applyFill="1" applyBorder="1" applyAlignment="1">
      <alignment horizontal="right" vertical="top"/>
    </xf>
    <xf numFmtId="0" fontId="9" fillId="6" borderId="14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164" fontId="10" fillId="6" borderId="17" xfId="0" applyNumberFormat="1" applyFont="1" applyFill="1" applyBorder="1" applyAlignment="1">
      <alignment vertical="top"/>
    </xf>
    <xf numFmtId="0" fontId="11" fillId="0" borderId="0" xfId="0" applyFont="1" applyAlignment="1">
      <alignment horizontal="center" vertical="top"/>
    </xf>
    <xf numFmtId="0" fontId="76" fillId="0" borderId="0" xfId="0" applyFont="1" applyAlignment="1">
      <alignment horizontal="center" vertical="top"/>
    </xf>
    <xf numFmtId="2" fontId="10" fillId="3" borderId="0" xfId="0" applyNumberFormat="1" applyFont="1" applyFill="1" applyAlignment="1">
      <alignment horizontal="center" vertical="top"/>
    </xf>
    <xf numFmtId="2" fontId="10" fillId="4" borderId="0" xfId="0" applyNumberFormat="1" applyFont="1" applyFill="1" applyAlignment="1">
      <alignment horizontal="center" vertical="top"/>
    </xf>
    <xf numFmtId="0" fontId="9" fillId="0" borderId="0" xfId="0" applyFont="1" applyAlignment="1">
      <alignment horizontal="right" vertical="top"/>
    </xf>
    <xf numFmtId="1" fontId="10" fillId="4" borderId="0" xfId="0" applyNumberFormat="1" applyFont="1" applyFill="1" applyAlignment="1">
      <alignment horizontal="center" vertical="top"/>
    </xf>
    <xf numFmtId="2" fontId="17" fillId="3" borderId="0" xfId="0" applyNumberFormat="1" applyFont="1" applyFill="1" applyAlignment="1">
      <alignment horizontal="center" vertical="top"/>
    </xf>
    <xf numFmtId="0" fontId="76" fillId="7" borderId="0" xfId="0" applyFont="1" applyFill="1" applyAlignment="1">
      <alignment horizontal="center" vertical="top"/>
    </xf>
    <xf numFmtId="2" fontId="17" fillId="4" borderId="0" xfId="0" applyNumberFormat="1" applyFont="1" applyFill="1" applyAlignment="1">
      <alignment horizontal="center" vertical="top"/>
    </xf>
    <xf numFmtId="0" fontId="76" fillId="4" borderId="0" xfId="0" applyFont="1" applyFill="1" applyAlignment="1">
      <alignment horizontal="center" vertical="top"/>
    </xf>
    <xf numFmtId="2" fontId="17" fillId="0" borderId="0" xfId="0" applyNumberFormat="1" applyFont="1" applyAlignment="1">
      <alignment horizontal="center" vertical="top"/>
    </xf>
    <xf numFmtId="1" fontId="76" fillId="0" borderId="0" xfId="0" applyNumberFormat="1" applyFont="1" applyAlignment="1">
      <alignment horizontal="center" vertical="top"/>
    </xf>
    <xf numFmtId="2" fontId="10" fillId="0" borderId="0" xfId="0" applyNumberFormat="1" applyFont="1" applyAlignment="1">
      <alignment horizontal="center" vertical="top"/>
    </xf>
    <xf numFmtId="1" fontId="9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 vertical="top"/>
    </xf>
    <xf numFmtId="2" fontId="10" fillId="6" borderId="0" xfId="0" applyNumberFormat="1" applyFont="1" applyFill="1" applyAlignment="1">
      <alignment horizontal="center" vertical="top"/>
    </xf>
    <xf numFmtId="1" fontId="10" fillId="6" borderId="0" xfId="0" applyNumberFormat="1" applyFont="1" applyFill="1" applyAlignment="1">
      <alignment horizontal="center" vertical="top"/>
    </xf>
    <xf numFmtId="2" fontId="17" fillId="6" borderId="0" xfId="0" applyNumberFormat="1" applyFont="1" applyFill="1" applyAlignment="1">
      <alignment horizontal="center" vertical="top"/>
    </xf>
    <xf numFmtId="49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2" fontId="17" fillId="3" borderId="17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2" fontId="76" fillId="0" borderId="2" xfId="0" applyNumberFormat="1" applyFont="1" applyBorder="1" applyAlignment="1">
      <alignment horizontal="center" vertical="center"/>
    </xf>
    <xf numFmtId="2" fontId="76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10" fillId="0" borderId="30" xfId="0" applyFont="1" applyBorder="1" applyAlignment="1">
      <alignment horizontal="center" vertical="top"/>
    </xf>
    <xf numFmtId="164" fontId="9" fillId="0" borderId="32" xfId="0" applyNumberFormat="1" applyFont="1" applyBorder="1" applyAlignment="1">
      <alignment horizontal="right" vertical="top"/>
    </xf>
    <xf numFmtId="0" fontId="9" fillId="0" borderId="32" xfId="0" applyFont="1" applyBorder="1" applyAlignment="1">
      <alignment horizontal="left" vertical="top"/>
    </xf>
    <xf numFmtId="49" fontId="12" fillId="0" borderId="6" xfId="0" applyNumberFormat="1" applyFont="1" applyBorder="1" applyAlignment="1">
      <alignment horizontal="left" vertical="top"/>
    </xf>
    <xf numFmtId="49" fontId="12" fillId="0" borderId="9" xfId="0" applyNumberFormat="1" applyFont="1" applyBorder="1" applyAlignment="1">
      <alignment horizontal="left" vertical="top"/>
    </xf>
    <xf numFmtId="49" fontId="11" fillId="0" borderId="30" xfId="0" applyNumberFormat="1" applyFont="1" applyBorder="1" applyAlignment="1">
      <alignment horizontal="left" vertical="top"/>
    </xf>
    <xf numFmtId="49" fontId="11" fillId="0" borderId="34" xfId="0" applyNumberFormat="1" applyFont="1" applyBorder="1" applyAlignment="1">
      <alignment horizontal="left" vertical="top"/>
    </xf>
    <xf numFmtId="164" fontId="0" fillId="0" borderId="2" xfId="0" applyNumberFormat="1" applyBorder="1" applyAlignment="1">
      <alignment horizontal="right" vertical="top"/>
    </xf>
    <xf numFmtId="49" fontId="13" fillId="0" borderId="30" xfId="0" applyNumberFormat="1" applyFont="1" applyBorder="1" applyAlignment="1">
      <alignment horizontal="left" vertical="top"/>
    </xf>
    <xf numFmtId="49" fontId="13" fillId="0" borderId="34" xfId="0" applyNumberFormat="1" applyFont="1" applyBorder="1" applyAlignment="1">
      <alignment horizontal="left" vertical="top"/>
    </xf>
    <xf numFmtId="49" fontId="31" fillId="0" borderId="30" xfId="0" applyNumberFormat="1" applyFont="1" applyBorder="1" applyAlignment="1">
      <alignment horizontal="left" vertical="top"/>
    </xf>
    <xf numFmtId="49" fontId="31" fillId="0" borderId="34" xfId="0" applyNumberFormat="1" applyFont="1" applyBorder="1" applyAlignment="1">
      <alignment horizontal="left" vertical="top"/>
    </xf>
    <xf numFmtId="0" fontId="13" fillId="0" borderId="6" xfId="0" applyFont="1" applyBorder="1" applyAlignment="1">
      <alignment horizontal="center" vertical="top"/>
    </xf>
    <xf numFmtId="49" fontId="12" fillId="0" borderId="12" xfId="0" applyNumberFormat="1" applyFont="1" applyBorder="1" applyAlignment="1">
      <alignment horizontal="left" vertical="top"/>
    </xf>
    <xf numFmtId="49" fontId="13" fillId="0" borderId="18" xfId="0" applyNumberFormat="1" applyFont="1" applyBorder="1" applyAlignment="1">
      <alignment horizontal="left" vertical="top"/>
    </xf>
    <xf numFmtId="2" fontId="6" fillId="6" borderId="26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left" vertical="top"/>
    </xf>
    <xf numFmtId="0" fontId="10" fillId="0" borderId="31" xfId="0" applyFont="1" applyBorder="1" applyAlignment="1">
      <alignment horizontal="center" vertical="top"/>
    </xf>
    <xf numFmtId="0" fontId="77" fillId="0" borderId="1" xfId="0" applyFont="1" applyBorder="1" applyAlignment="1">
      <alignment horizontal="center" vertical="center"/>
    </xf>
    <xf numFmtId="2" fontId="78" fillId="2" borderId="1" xfId="0" applyNumberFormat="1" applyFont="1" applyFill="1" applyBorder="1" applyAlignment="1">
      <alignment horizontal="center" vertical="center"/>
    </xf>
    <xf numFmtId="2" fontId="78" fillId="3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8" borderId="6" xfId="0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" fontId="3" fillId="0" borderId="6" xfId="0" applyNumberFormat="1" applyFont="1" applyBorder="1" applyAlignment="1">
      <alignment horizontal="center" wrapText="1"/>
    </xf>
    <xf numFmtId="1" fontId="6" fillId="2" borderId="6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3" fontId="6" fillId="6" borderId="2" xfId="0" applyNumberFormat="1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center" wrapText="1"/>
    </xf>
    <xf numFmtId="1" fontId="3" fillId="0" borderId="22" xfId="0" applyNumberFormat="1" applyFont="1" applyBorder="1" applyAlignment="1">
      <alignment horizontal="center" wrapText="1"/>
    </xf>
    <xf numFmtId="1" fontId="3" fillId="0" borderId="22" xfId="0" applyNumberFormat="1" applyFont="1" applyBorder="1" applyAlignment="1">
      <alignment horizontal="center"/>
    </xf>
    <xf numFmtId="1" fontId="6" fillId="2" borderId="22" xfId="0" applyNumberFormat="1" applyFont="1" applyFill="1" applyBorder="1" applyAlignment="1">
      <alignment horizontal="center"/>
    </xf>
    <xf numFmtId="1" fontId="6" fillId="3" borderId="22" xfId="0" applyNumberFormat="1" applyFont="1" applyFill="1" applyBorder="1" applyAlignment="1">
      <alignment horizontal="center"/>
    </xf>
    <xf numFmtId="1" fontId="6" fillId="4" borderId="22" xfId="0" applyNumberFormat="1" applyFont="1" applyFill="1" applyBorder="1" applyAlignment="1">
      <alignment horizontal="center"/>
    </xf>
    <xf numFmtId="1" fontId="6" fillId="6" borderId="22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vertical="top" wrapText="1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0" fillId="0" borderId="0" xfId="0" quotePrefix="1" applyNumberFormat="1"/>
    <xf numFmtId="1" fontId="6" fillId="2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69" fillId="0" borderId="1" xfId="0" applyFont="1" applyBorder="1" applyAlignment="1">
      <alignment horizontal="center"/>
    </xf>
    <xf numFmtId="2" fontId="69" fillId="0" borderId="1" xfId="0" applyNumberFormat="1" applyFont="1" applyBorder="1" applyAlignment="1">
      <alignment horizontal="center"/>
    </xf>
    <xf numFmtId="0" fontId="79" fillId="0" borderId="1" xfId="0" applyFont="1" applyBorder="1" applyAlignment="1">
      <alignment horizontal="center"/>
    </xf>
    <xf numFmtId="2" fontId="79" fillId="0" borderId="1" xfId="0" applyNumberFormat="1" applyFont="1" applyBorder="1" applyAlignment="1">
      <alignment horizontal="center"/>
    </xf>
    <xf numFmtId="1" fontId="69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2" fillId="0" borderId="0" xfId="0" quotePrefix="1" applyFont="1"/>
    <xf numFmtId="0" fontId="32" fillId="0" borderId="0" xfId="0" applyFont="1"/>
    <xf numFmtId="0" fontId="79" fillId="0" borderId="14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0" fillId="0" borderId="4" xfId="0" quotePrefix="1" applyBorder="1"/>
    <xf numFmtId="0" fontId="0" fillId="0" borderId="5" xfId="0" applyBorder="1"/>
    <xf numFmtId="49" fontId="0" fillId="0" borderId="4" xfId="0" applyNumberFormat="1" applyBorder="1"/>
    <xf numFmtId="49" fontId="0" fillId="0" borderId="4" xfId="0" quotePrefix="1" applyNumberFormat="1" applyBorder="1"/>
    <xf numFmtId="0" fontId="32" fillId="0" borderId="4" xfId="0" quotePrefix="1" applyFont="1" applyBorder="1"/>
    <xf numFmtId="0" fontId="32" fillId="0" borderId="5" xfId="0" applyFont="1" applyBorder="1"/>
    <xf numFmtId="0" fontId="32" fillId="0" borderId="13" xfId="0" applyFont="1" applyBorder="1"/>
    <xf numFmtId="0" fontId="3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1" fontId="10" fillId="4" borderId="2" xfId="0" applyNumberFormat="1" applyFont="1" applyFill="1" applyBorder="1" applyAlignment="1">
      <alignment horizontal="center"/>
    </xf>
    <xf numFmtId="0" fontId="11" fillId="0" borderId="1" xfId="0" applyFont="1" applyBorder="1"/>
    <xf numFmtId="0" fontId="80" fillId="0" borderId="2" xfId="0" applyFont="1" applyBorder="1" applyAlignment="1">
      <alignment horizontal="center"/>
    </xf>
    <xf numFmtId="0" fontId="81" fillId="2" borderId="2" xfId="0" applyFont="1" applyFill="1" applyBorder="1" applyAlignment="1">
      <alignment horizontal="center" wrapText="1"/>
    </xf>
    <xf numFmtId="0" fontId="80" fillId="0" borderId="1" xfId="0" applyFont="1" applyBorder="1" applyAlignment="1">
      <alignment horizontal="center"/>
    </xf>
    <xf numFmtId="0" fontId="81" fillId="2" borderId="1" xfId="0" applyFont="1" applyFill="1" applyBorder="1" applyAlignment="1">
      <alignment horizontal="center" wrapText="1"/>
    </xf>
    <xf numFmtId="1" fontId="81" fillId="3" borderId="2" xfId="0" applyNumberFormat="1" applyFont="1" applyFill="1" applyBorder="1" applyAlignment="1">
      <alignment horizontal="center" wrapText="1"/>
    </xf>
    <xf numFmtId="1" fontId="81" fillId="4" borderId="2" xfId="0" applyNumberFormat="1" applyFont="1" applyFill="1" applyBorder="1" applyAlignment="1">
      <alignment horizontal="center" wrapText="1"/>
    </xf>
    <xf numFmtId="0" fontId="81" fillId="6" borderId="12" xfId="0" applyFont="1" applyFill="1" applyBorder="1" applyAlignment="1">
      <alignment horizontal="center"/>
    </xf>
    <xf numFmtId="1" fontId="81" fillId="3" borderId="1" xfId="0" applyNumberFormat="1" applyFont="1" applyFill="1" applyBorder="1" applyAlignment="1">
      <alignment horizontal="center" wrapText="1"/>
    </xf>
    <xf numFmtId="1" fontId="81" fillId="4" borderId="1" xfId="0" applyNumberFormat="1" applyFont="1" applyFill="1" applyBorder="1" applyAlignment="1">
      <alignment horizontal="center" wrapText="1"/>
    </xf>
    <xf numFmtId="0" fontId="80" fillId="0" borderId="4" xfId="0" applyFont="1" applyBorder="1" applyAlignment="1">
      <alignment horizontal="center"/>
    </xf>
    <xf numFmtId="0" fontId="81" fillId="6" borderId="5" xfId="0" applyFont="1" applyFill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2" fontId="10" fillId="8" borderId="2" xfId="0" applyNumberFormat="1" applyFont="1" applyFill="1" applyBorder="1" applyAlignment="1">
      <alignment horizontal="center"/>
    </xf>
    <xf numFmtId="0" fontId="9" fillId="0" borderId="1" xfId="0" applyFont="1" applyBorder="1" applyAlignment="1">
      <alignment vertical="top"/>
    </xf>
    <xf numFmtId="1" fontId="9" fillId="0" borderId="1" xfId="0" applyNumberFormat="1" applyFont="1" applyBorder="1" applyAlignment="1">
      <alignment horizontal="center" vertical="top"/>
    </xf>
    <xf numFmtId="0" fontId="77" fillId="0" borderId="1" xfId="0" applyFont="1" applyBorder="1" applyAlignment="1">
      <alignment horizontal="center"/>
    </xf>
    <xf numFmtId="2" fontId="78" fillId="2" borderId="2" xfId="0" applyNumberFormat="1" applyFont="1" applyFill="1" applyBorder="1" applyAlignment="1">
      <alignment horizontal="center"/>
    </xf>
    <xf numFmtId="2" fontId="78" fillId="3" borderId="2" xfId="0" applyNumberFormat="1" applyFont="1" applyFill="1" applyBorder="1" applyAlignment="1">
      <alignment horizontal="center"/>
    </xf>
    <xf numFmtId="2" fontId="78" fillId="4" borderId="2" xfId="0" applyNumberFormat="1" applyFont="1" applyFill="1" applyBorder="1" applyAlignment="1">
      <alignment horizontal="center"/>
    </xf>
    <xf numFmtId="0" fontId="77" fillId="0" borderId="2" xfId="0" applyFont="1" applyBorder="1" applyAlignment="1">
      <alignment horizontal="center"/>
    </xf>
    <xf numFmtId="2" fontId="78" fillId="8" borderId="2" xfId="0" applyNumberFormat="1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24" xfId="0" applyNumberFormat="1" applyBorder="1"/>
    <xf numFmtId="2" fontId="83" fillId="3" borderId="2" xfId="0" applyNumberFormat="1" applyFont="1" applyFill="1" applyBorder="1" applyAlignment="1">
      <alignment horizontal="center"/>
    </xf>
    <xf numFmtId="0" fontId="84" fillId="0" borderId="1" xfId="0" applyFont="1" applyBorder="1" applyAlignment="1">
      <alignment horizontal="center"/>
    </xf>
    <xf numFmtId="0" fontId="84" fillId="0" borderId="2" xfId="0" applyFont="1" applyBorder="1"/>
    <xf numFmtId="0" fontId="9" fillId="0" borderId="1" xfId="0" applyFont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" fontId="0" fillId="3" borderId="18" xfId="0" applyNumberFormat="1" applyFill="1" applyBorder="1" applyAlignment="1">
      <alignment horizontal="center"/>
    </xf>
    <xf numFmtId="1" fontId="0" fillId="3" borderId="38" xfId="0" applyNumberFormat="1" applyFill="1" applyBorder="1" applyAlignment="1">
      <alignment horizontal="center"/>
    </xf>
    <xf numFmtId="1" fontId="0" fillId="0" borderId="2" xfId="0" applyNumberFormat="1" applyBorder="1"/>
    <xf numFmtId="1" fontId="0" fillId="0" borderId="12" xfId="0" applyNumberFormat="1" applyBorder="1" applyAlignment="1">
      <alignment horizontal="center"/>
    </xf>
    <xf numFmtId="1" fontId="0" fillId="0" borderId="19" xfId="0" applyNumberFormat="1" applyBorder="1"/>
    <xf numFmtId="1" fontId="0" fillId="0" borderId="37" xfId="0" applyNumberFormat="1" applyBorder="1"/>
    <xf numFmtId="1" fontId="0" fillId="0" borderId="4" xfId="0" applyNumberFormat="1" applyBorder="1"/>
    <xf numFmtId="0" fontId="78" fillId="0" borderId="30" xfId="0" applyFont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center"/>
    </xf>
    <xf numFmtId="2" fontId="85" fillId="2" borderId="6" xfId="0" applyNumberFormat="1" applyFont="1" applyFill="1" applyBorder="1" applyAlignment="1">
      <alignment horizontal="center" vertical="center"/>
    </xf>
    <xf numFmtId="2" fontId="12" fillId="3" borderId="6" xfId="0" applyNumberFormat="1" applyFont="1" applyFill="1" applyBorder="1" applyAlignment="1">
      <alignment horizontal="center" vertical="center"/>
    </xf>
    <xf numFmtId="2" fontId="12" fillId="4" borderId="6" xfId="0" applyNumberFormat="1" applyFont="1" applyFill="1" applyBorder="1" applyAlignment="1">
      <alignment horizontal="center" vertical="center"/>
    </xf>
    <xf numFmtId="49" fontId="31" fillId="0" borderId="2" xfId="0" applyNumberFormat="1" applyFont="1" applyBorder="1" applyAlignment="1">
      <alignment vertical="center"/>
    </xf>
    <xf numFmtId="49" fontId="31" fillId="0" borderId="6" xfId="0" applyNumberFormat="1" applyFont="1" applyBorder="1" applyAlignment="1">
      <alignment vertical="center"/>
    </xf>
    <xf numFmtId="0" fontId="86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2" fontId="12" fillId="6" borderId="12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2" fontId="12" fillId="3" borderId="6" xfId="0" applyNumberFormat="1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2" fontId="13" fillId="4" borderId="6" xfId="0" applyNumberFormat="1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2" fontId="12" fillId="4" borderId="6" xfId="0" applyNumberFormat="1" applyFont="1" applyFill="1" applyBorder="1" applyAlignment="1">
      <alignment horizontal="center"/>
    </xf>
    <xf numFmtId="2" fontId="13" fillId="6" borderId="18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2" fontId="12" fillId="4" borderId="3" xfId="0" applyNumberFormat="1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2" fontId="13" fillId="6" borderId="13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 vertical="top"/>
    </xf>
    <xf numFmtId="2" fontId="10" fillId="3" borderId="9" xfId="0" applyNumberFormat="1" applyFont="1" applyFill="1" applyBorder="1" applyAlignment="1">
      <alignment horizontal="center" vertical="top"/>
    </xf>
    <xf numFmtId="1" fontId="10" fillId="4" borderId="9" xfId="0" applyNumberFormat="1" applyFont="1" applyFill="1" applyBorder="1" applyAlignment="1">
      <alignment horizontal="center" vertical="top"/>
    </xf>
    <xf numFmtId="1" fontId="10" fillId="6" borderId="9" xfId="0" applyNumberFormat="1" applyFont="1" applyFill="1" applyBorder="1" applyAlignment="1">
      <alignment horizontal="center" vertical="top"/>
    </xf>
    <xf numFmtId="1" fontId="6" fillId="0" borderId="6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164" fontId="13" fillId="0" borderId="32" xfId="0" applyNumberFormat="1" applyFont="1" applyBorder="1" applyAlignment="1">
      <alignment horizontal="right" vertical="top"/>
    </xf>
    <xf numFmtId="0" fontId="13" fillId="0" borderId="32" xfId="0" applyFont="1" applyBorder="1" applyAlignment="1">
      <alignment horizontal="left" vertical="top"/>
    </xf>
    <xf numFmtId="49" fontId="9" fillId="0" borderId="7" xfId="0" applyNumberFormat="1" applyFont="1" applyBorder="1" applyAlignment="1">
      <alignment vertical="center"/>
    </xf>
    <xf numFmtId="49" fontId="13" fillId="0" borderId="6" xfId="0" applyNumberFormat="1" applyFont="1" applyBorder="1" applyAlignment="1">
      <alignment vertical="top"/>
    </xf>
    <xf numFmtId="49" fontId="31" fillId="0" borderId="1" xfId="0" applyNumberFormat="1" applyFont="1" applyBorder="1" applyAlignment="1">
      <alignment vertical="top"/>
    </xf>
    <xf numFmtId="49" fontId="88" fillId="0" borderId="6" xfId="0" applyNumberFormat="1" applyFont="1" applyBorder="1" applyAlignment="1">
      <alignment vertical="top" wrapText="1"/>
    </xf>
    <xf numFmtId="49" fontId="31" fillId="0" borderId="15" xfId="0" applyNumberFormat="1" applyFont="1" applyBorder="1" applyAlignment="1">
      <alignment vertical="top" wrapText="1"/>
    </xf>
    <xf numFmtId="164" fontId="13" fillId="2" borderId="17" xfId="0" applyNumberFormat="1" applyFont="1" applyFill="1" applyBorder="1" applyAlignment="1">
      <alignment horizontal="center" vertical="top"/>
    </xf>
    <xf numFmtId="164" fontId="13" fillId="3" borderId="17" xfId="0" applyNumberFormat="1" applyFont="1" applyFill="1" applyBorder="1" applyAlignment="1">
      <alignment horizontal="center" vertical="top"/>
    </xf>
    <xf numFmtId="164" fontId="13" fillId="3" borderId="18" xfId="0" applyNumberFormat="1" applyFont="1" applyFill="1" applyBorder="1" applyAlignment="1">
      <alignment horizontal="center" vertical="top"/>
    </xf>
    <xf numFmtId="164" fontId="12" fillId="3" borderId="18" xfId="0" applyNumberFormat="1" applyFont="1" applyFill="1" applyBorder="1" applyAlignment="1">
      <alignment horizontal="center" vertical="top"/>
    </xf>
    <xf numFmtId="164" fontId="13" fillId="4" borderId="17" xfId="0" applyNumberFormat="1" applyFont="1" applyFill="1" applyBorder="1" applyAlignment="1">
      <alignment horizontal="center" vertical="top"/>
    </xf>
    <xf numFmtId="164" fontId="13" fillId="4" borderId="18" xfId="0" applyNumberFormat="1" applyFont="1" applyFill="1" applyBorder="1" applyAlignment="1">
      <alignment horizontal="center" vertical="top"/>
    </xf>
    <xf numFmtId="1" fontId="12" fillId="4" borderId="6" xfId="0" applyNumberFormat="1" applyFont="1" applyFill="1" applyBorder="1" applyAlignment="1">
      <alignment horizontal="center" vertical="top"/>
    </xf>
    <xf numFmtId="164" fontId="13" fillId="2" borderId="4" xfId="0" applyNumberFormat="1" applyFont="1" applyFill="1" applyBorder="1" applyAlignment="1">
      <alignment horizontal="center" vertical="top"/>
    </xf>
    <xf numFmtId="164" fontId="13" fillId="2" borderId="10" xfId="0" applyNumberFormat="1" applyFont="1" applyFill="1" applyBorder="1" applyAlignment="1">
      <alignment horizontal="center" vertical="top"/>
    </xf>
    <xf numFmtId="164" fontId="12" fillId="2" borderId="1" xfId="0" applyNumberFormat="1" applyFont="1" applyFill="1" applyBorder="1" applyAlignment="1">
      <alignment horizontal="center" vertical="top"/>
    </xf>
    <xf numFmtId="164" fontId="13" fillId="3" borderId="4" xfId="0" applyNumberFormat="1" applyFont="1" applyFill="1" applyBorder="1" applyAlignment="1">
      <alignment horizontal="center" vertical="top"/>
    </xf>
    <xf numFmtId="164" fontId="13" fillId="3" borderId="5" xfId="0" applyNumberFormat="1" applyFont="1" applyFill="1" applyBorder="1" applyAlignment="1">
      <alignment horizontal="center" vertical="top"/>
    </xf>
    <xf numFmtId="164" fontId="12" fillId="3" borderId="5" xfId="0" applyNumberFormat="1" applyFont="1" applyFill="1" applyBorder="1" applyAlignment="1">
      <alignment horizontal="center" vertical="top"/>
    </xf>
    <xf numFmtId="164" fontId="13" fillId="4" borderId="4" xfId="0" applyNumberFormat="1" applyFont="1" applyFill="1" applyBorder="1" applyAlignment="1">
      <alignment horizontal="center" vertical="top"/>
    </xf>
    <xf numFmtId="164" fontId="13" fillId="4" borderId="5" xfId="0" applyNumberFormat="1" applyFont="1" applyFill="1" applyBorder="1" applyAlignment="1">
      <alignment horizontal="center" vertical="top"/>
    </xf>
    <xf numFmtId="1" fontId="12" fillId="4" borderId="1" xfId="0" applyNumberFormat="1" applyFont="1" applyFill="1" applyBorder="1" applyAlignment="1">
      <alignment horizontal="center" vertical="top"/>
    </xf>
    <xf numFmtId="49" fontId="90" fillId="0" borderId="2" xfId="0" applyNumberFormat="1" applyFont="1" applyBorder="1" applyAlignment="1">
      <alignment vertical="top"/>
    </xf>
    <xf numFmtId="49" fontId="90" fillId="0" borderId="6" xfId="0" applyNumberFormat="1" applyFont="1" applyBorder="1" applyAlignment="1">
      <alignment vertical="top"/>
    </xf>
    <xf numFmtId="49" fontId="88" fillId="0" borderId="1" xfId="0" applyNumberFormat="1" applyFont="1" applyBorder="1" applyAlignment="1">
      <alignment vertical="top" wrapText="1"/>
    </xf>
    <xf numFmtId="49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2" fontId="10" fillId="2" borderId="12" xfId="0" applyNumberFormat="1" applyFont="1" applyFill="1" applyBorder="1" applyAlignment="1">
      <alignment horizontal="center" vertical="center"/>
    </xf>
    <xf numFmtId="2" fontId="10" fillId="3" borderId="12" xfId="0" applyNumberFormat="1" applyFont="1" applyFill="1" applyBorder="1" applyAlignment="1">
      <alignment horizontal="center" vertical="center"/>
    </xf>
    <xf numFmtId="2" fontId="10" fillId="4" borderId="12" xfId="0" applyNumberFormat="1" applyFont="1" applyFill="1" applyBorder="1" applyAlignment="1">
      <alignment horizontal="center" vertical="center"/>
    </xf>
    <xf numFmtId="2" fontId="9" fillId="6" borderId="11" xfId="0" applyNumberFormat="1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0" fillId="0" borderId="6" xfId="0" applyFont="1" applyBorder="1" applyAlignment="1">
      <alignment horizontal="center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10" fillId="2" borderId="18" xfId="0" applyNumberFormat="1" applyFont="1" applyFill="1" applyBorder="1" applyAlignment="1">
      <alignment horizontal="center" vertical="center"/>
    </xf>
    <xf numFmtId="164" fontId="9" fillId="3" borderId="17" xfId="0" applyNumberFormat="1" applyFont="1" applyFill="1" applyBorder="1" applyAlignment="1">
      <alignment horizontal="center" vertical="center"/>
    </xf>
    <xf numFmtId="164" fontId="10" fillId="3" borderId="18" xfId="0" applyNumberFormat="1" applyFont="1" applyFill="1" applyBorder="1" applyAlignment="1">
      <alignment horizontal="center" vertical="center"/>
    </xf>
    <xf numFmtId="164" fontId="9" fillId="4" borderId="17" xfId="0" applyNumberFormat="1" applyFont="1" applyFill="1" applyBorder="1" applyAlignment="1">
      <alignment horizontal="center" vertical="center"/>
    </xf>
    <xf numFmtId="164" fontId="10" fillId="4" borderId="18" xfId="0" applyNumberFormat="1" applyFont="1" applyFill="1" applyBorder="1" applyAlignment="1">
      <alignment horizontal="center" vertical="center"/>
    </xf>
    <xf numFmtId="164" fontId="9" fillId="6" borderId="17" xfId="0" applyNumberFormat="1" applyFont="1" applyFill="1" applyBorder="1" applyAlignment="1">
      <alignment horizontal="center" vertical="center"/>
    </xf>
    <xf numFmtId="164" fontId="9" fillId="6" borderId="11" xfId="0" applyNumberFormat="1" applyFont="1" applyFill="1" applyBorder="1" applyAlignment="1">
      <alignment horizontal="right" vertical="top"/>
    </xf>
    <xf numFmtId="164" fontId="9" fillId="6" borderId="17" xfId="0" applyNumberFormat="1" applyFont="1" applyFill="1" applyBorder="1" applyAlignment="1">
      <alignment horizontal="center" vertical="top"/>
    </xf>
    <xf numFmtId="164" fontId="9" fillId="6" borderId="17" xfId="0" applyNumberFormat="1" applyFont="1" applyFill="1" applyBorder="1" applyAlignment="1">
      <alignment horizontal="right" vertical="top"/>
    </xf>
    <xf numFmtId="2" fontId="3" fillId="2" borderId="0" xfId="0" applyNumberFormat="1" applyFont="1" applyFill="1" applyAlignment="1">
      <alignment horizontal="center" vertical="center"/>
    </xf>
    <xf numFmtId="49" fontId="70" fillId="0" borderId="6" xfId="0" applyNumberFormat="1" applyFont="1" applyBorder="1" applyAlignment="1">
      <alignment vertical="top" wrapText="1"/>
    </xf>
    <xf numFmtId="49" fontId="91" fillId="0" borderId="6" xfId="0" applyNumberFormat="1" applyFont="1" applyBorder="1" applyAlignment="1">
      <alignment vertical="top"/>
    </xf>
    <xf numFmtId="49" fontId="91" fillId="0" borderId="8" xfId="0" applyNumberFormat="1" applyFont="1" applyBorder="1" applyAlignment="1">
      <alignment vertical="top"/>
    </xf>
    <xf numFmtId="0" fontId="0" fillId="2" borderId="37" xfId="0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1" fontId="0" fillId="3" borderId="37" xfId="0" applyNumberForma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 vertical="center"/>
    </xf>
    <xf numFmtId="1" fontId="0" fillId="4" borderId="20" xfId="0" applyNumberFormat="1" applyFill="1" applyBorder="1" applyAlignment="1">
      <alignment horizontal="center" vertical="center"/>
    </xf>
    <xf numFmtId="2" fontId="6" fillId="4" borderId="21" xfId="0" applyNumberFormat="1" applyFont="1" applyFill="1" applyBorder="1" applyAlignment="1">
      <alignment horizontal="center" vertical="center"/>
    </xf>
    <xf numFmtId="2" fontId="0" fillId="6" borderId="37" xfId="0" applyNumberForma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2" fontId="3" fillId="2" borderId="39" xfId="0" applyNumberFormat="1" applyFont="1" applyFill="1" applyBorder="1" applyAlignment="1">
      <alignment horizontal="center" vertical="center"/>
    </xf>
    <xf numFmtId="1" fontId="0" fillId="3" borderId="38" xfId="0" applyNumberFormat="1" applyFill="1" applyBorder="1" applyAlignment="1">
      <alignment horizontal="center" vertical="center"/>
    </xf>
    <xf numFmtId="1" fontId="0" fillId="3" borderId="39" xfId="0" applyNumberFormat="1" applyFill="1" applyBorder="1" applyAlignment="1">
      <alignment horizontal="center" vertical="center"/>
    </xf>
    <xf numFmtId="2" fontId="6" fillId="3" borderId="40" xfId="0" applyNumberFormat="1" applyFont="1" applyFill="1" applyBorder="1" applyAlignment="1">
      <alignment horizontal="center" vertical="center"/>
    </xf>
    <xf numFmtId="1" fontId="0" fillId="4" borderId="39" xfId="0" applyNumberFormat="1" applyFill="1" applyBorder="1" applyAlignment="1">
      <alignment horizontal="center" vertical="center"/>
    </xf>
    <xf numFmtId="2" fontId="6" fillId="4" borderId="40" xfId="0" applyNumberFormat="1" applyFont="1" applyFill="1" applyBorder="1" applyAlignment="1">
      <alignment horizontal="center" vertical="center"/>
    </xf>
    <xf numFmtId="2" fontId="0" fillId="6" borderId="38" xfId="0" applyNumberFormat="1" applyFill="1" applyBorder="1" applyAlignment="1">
      <alignment horizontal="center" vertical="center"/>
    </xf>
    <xf numFmtId="2" fontId="0" fillId="6" borderId="39" xfId="0" applyNumberFormat="1" applyFill="1" applyBorder="1" applyAlignment="1">
      <alignment horizontal="center" vertical="center"/>
    </xf>
    <xf numFmtId="2" fontId="0" fillId="6" borderId="40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70" fillId="0" borderId="8" xfId="0" applyNumberFormat="1" applyFont="1" applyBorder="1" applyAlignment="1">
      <alignment vertical="top" wrapText="1"/>
    </xf>
    <xf numFmtId="49" fontId="70" fillId="0" borderId="3" xfId="0" applyNumberFormat="1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49" fontId="31" fillId="0" borderId="8" xfId="0" applyNumberFormat="1" applyFont="1" applyBorder="1" applyAlignment="1">
      <alignment vertical="top"/>
    </xf>
    <xf numFmtId="49" fontId="31" fillId="0" borderId="9" xfId="0" applyNumberFormat="1" applyFont="1" applyBorder="1" applyAlignment="1">
      <alignment vertical="top"/>
    </xf>
    <xf numFmtId="49" fontId="88" fillId="0" borderId="3" xfId="0" applyNumberFormat="1" applyFont="1" applyBorder="1" applyAlignment="1">
      <alignment vertical="top" wrapText="1"/>
    </xf>
    <xf numFmtId="49" fontId="31" fillId="0" borderId="9" xfId="0" applyNumberFormat="1" applyFont="1" applyBorder="1" applyAlignment="1">
      <alignment vertical="top" wrapText="1"/>
    </xf>
    <xf numFmtId="164" fontId="0" fillId="2" borderId="8" xfId="0" applyNumberFormat="1" applyFill="1" applyBorder="1" applyAlignment="1">
      <alignment horizontal="center" vertical="top"/>
    </xf>
    <xf numFmtId="164" fontId="0" fillId="3" borderId="8" xfId="0" applyNumberFormat="1" applyFill="1" applyBorder="1" applyAlignment="1">
      <alignment horizontal="center" vertical="top"/>
    </xf>
    <xf numFmtId="164" fontId="0" fillId="4" borderId="8" xfId="0" applyNumberFormat="1" applyFill="1" applyBorder="1" applyAlignment="1">
      <alignment horizontal="center" vertical="top"/>
    </xf>
    <xf numFmtId="164" fontId="0" fillId="6" borderId="8" xfId="0" applyNumberForma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164" fontId="0" fillId="2" borderId="9" xfId="0" applyNumberForma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164" fontId="0" fillId="3" borderId="9" xfId="0" applyNumberForma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164" fontId="0" fillId="4" borderId="9" xfId="0" applyNumberForma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164" fontId="0" fillId="6" borderId="9" xfId="0" applyNumberFormat="1" applyFill="1" applyBorder="1" applyAlignment="1">
      <alignment horizontal="center" vertical="top"/>
    </xf>
    <xf numFmtId="0" fontId="6" fillId="6" borderId="9" xfId="0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164" fontId="0" fillId="0" borderId="8" xfId="0" applyNumberFormat="1" applyBorder="1" applyAlignment="1">
      <alignment horizontal="center" vertical="top"/>
    </xf>
    <xf numFmtId="164" fontId="9" fillId="0" borderId="8" xfId="0" applyNumberFormat="1" applyFont="1" applyBorder="1" applyAlignment="1">
      <alignment horizontal="center" vertical="top"/>
    </xf>
    <xf numFmtId="164" fontId="9" fillId="2" borderId="9" xfId="0" applyNumberFormat="1" applyFont="1" applyFill="1" applyBorder="1" applyAlignment="1">
      <alignment horizontal="center" vertical="top"/>
    </xf>
    <xf numFmtId="49" fontId="10" fillId="0" borderId="8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49" fontId="90" fillId="0" borderId="8" xfId="0" applyNumberFormat="1" applyFont="1" applyBorder="1" applyAlignment="1">
      <alignment horizontal="left" vertical="top"/>
    </xf>
    <xf numFmtId="164" fontId="31" fillId="2" borderId="8" xfId="0" applyNumberFormat="1" applyFont="1" applyFill="1" applyBorder="1" applyAlignment="1">
      <alignment horizontal="center" vertical="top"/>
    </xf>
    <xf numFmtId="0" fontId="90" fillId="0" borderId="8" xfId="0" applyFont="1" applyBorder="1" applyAlignment="1">
      <alignment horizontal="center" vertical="top"/>
    </xf>
    <xf numFmtId="164" fontId="31" fillId="3" borderId="8" xfId="0" applyNumberFormat="1" applyFont="1" applyFill="1" applyBorder="1" applyAlignment="1">
      <alignment horizontal="center" vertical="top"/>
    </xf>
    <xf numFmtId="164" fontId="31" fillId="4" borderId="8" xfId="0" applyNumberFormat="1" applyFont="1" applyFill="1" applyBorder="1" applyAlignment="1">
      <alignment horizontal="center" vertical="top"/>
    </xf>
    <xf numFmtId="164" fontId="31" fillId="6" borderId="8" xfId="0" applyNumberFormat="1" applyFont="1" applyFill="1" applyBorder="1" applyAlignment="1">
      <alignment horizontal="center" vertical="top"/>
    </xf>
    <xf numFmtId="0" fontId="90" fillId="0" borderId="6" xfId="0" applyFont="1" applyBorder="1" applyAlignment="1">
      <alignment horizontal="center" vertical="top"/>
    </xf>
    <xf numFmtId="49" fontId="90" fillId="0" borderId="6" xfId="0" applyNumberFormat="1" applyFont="1" applyBorder="1" applyAlignment="1">
      <alignment horizontal="left" vertical="top"/>
    </xf>
    <xf numFmtId="164" fontId="31" fillId="2" borderId="6" xfId="0" applyNumberFormat="1" applyFont="1" applyFill="1" applyBorder="1" applyAlignment="1">
      <alignment horizontal="center" vertical="top"/>
    </xf>
    <xf numFmtId="0" fontId="90" fillId="2" borderId="6" xfId="0" applyFont="1" applyFill="1" applyBorder="1" applyAlignment="1">
      <alignment horizontal="center" vertical="top"/>
    </xf>
    <xf numFmtId="164" fontId="31" fillId="3" borderId="6" xfId="0" applyNumberFormat="1" applyFont="1" applyFill="1" applyBorder="1" applyAlignment="1">
      <alignment horizontal="center" vertical="top"/>
    </xf>
    <xf numFmtId="0" fontId="90" fillId="3" borderId="6" xfId="0" applyFont="1" applyFill="1" applyBorder="1" applyAlignment="1">
      <alignment horizontal="center" vertical="top"/>
    </xf>
    <xf numFmtId="164" fontId="31" fillId="4" borderId="6" xfId="0" applyNumberFormat="1" applyFont="1" applyFill="1" applyBorder="1" applyAlignment="1">
      <alignment horizontal="center" vertical="top"/>
    </xf>
    <xf numFmtId="0" fontId="90" fillId="4" borderId="6" xfId="0" applyFont="1" applyFill="1" applyBorder="1" applyAlignment="1">
      <alignment horizontal="center" vertical="top"/>
    </xf>
    <xf numFmtId="164" fontId="31" fillId="6" borderId="6" xfId="0" applyNumberFormat="1" applyFont="1" applyFill="1" applyBorder="1" applyAlignment="1">
      <alignment horizontal="center" vertical="top"/>
    </xf>
    <xf numFmtId="0" fontId="90" fillId="6" borderId="6" xfId="0" applyFont="1" applyFill="1" applyBorder="1" applyAlignment="1">
      <alignment horizontal="center" vertical="top"/>
    </xf>
    <xf numFmtId="164" fontId="31" fillId="0" borderId="8" xfId="0" applyNumberFormat="1" applyFont="1" applyBorder="1" applyAlignment="1">
      <alignment horizontal="center" vertical="top"/>
    </xf>
    <xf numFmtId="164" fontId="31" fillId="2" borderId="9" xfId="0" applyNumberFormat="1" applyFont="1" applyFill="1" applyBorder="1" applyAlignment="1">
      <alignment horizontal="center" vertical="top"/>
    </xf>
    <xf numFmtId="0" fontId="90" fillId="2" borderId="9" xfId="0" applyFont="1" applyFill="1" applyBorder="1" applyAlignment="1">
      <alignment horizontal="center" vertical="top"/>
    </xf>
    <xf numFmtId="164" fontId="31" fillId="3" borderId="9" xfId="0" applyNumberFormat="1" applyFont="1" applyFill="1" applyBorder="1" applyAlignment="1">
      <alignment horizontal="center" vertical="top"/>
    </xf>
    <xf numFmtId="0" fontId="90" fillId="3" borderId="9" xfId="0" applyFont="1" applyFill="1" applyBorder="1" applyAlignment="1">
      <alignment horizontal="center" vertical="top"/>
    </xf>
    <xf numFmtId="164" fontId="31" fillId="4" borderId="9" xfId="0" applyNumberFormat="1" applyFont="1" applyFill="1" applyBorder="1" applyAlignment="1">
      <alignment horizontal="center" vertical="top"/>
    </xf>
    <xf numFmtId="0" fontId="90" fillId="4" borderId="9" xfId="0" applyFont="1" applyFill="1" applyBorder="1" applyAlignment="1">
      <alignment horizontal="center" vertical="top"/>
    </xf>
    <xf numFmtId="164" fontId="31" fillId="6" borderId="9" xfId="0" applyNumberFormat="1" applyFont="1" applyFill="1" applyBorder="1" applyAlignment="1">
      <alignment horizontal="center" vertical="top"/>
    </xf>
    <xf numFmtId="0" fontId="90" fillId="6" borderId="9" xfId="0" applyFont="1" applyFill="1" applyBorder="1" applyAlignment="1">
      <alignment horizontal="center" vertical="top"/>
    </xf>
    <xf numFmtId="0" fontId="31" fillId="0" borderId="9" xfId="0" applyFont="1" applyBorder="1" applyAlignment="1">
      <alignment horizontal="center" vertical="top"/>
    </xf>
    <xf numFmtId="164" fontId="31" fillId="0" borderId="6" xfId="0" applyNumberFormat="1" applyFont="1" applyBorder="1" applyAlignment="1">
      <alignment horizontal="center" vertical="top"/>
    </xf>
    <xf numFmtId="2" fontId="17" fillId="4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9" fillId="0" borderId="2" xfId="0" applyFont="1" applyBorder="1"/>
    <xf numFmtId="0" fontId="9" fillId="0" borderId="6" xfId="0" applyFont="1" applyBorder="1"/>
    <xf numFmtId="164" fontId="0" fillId="0" borderId="9" xfId="0" applyNumberForma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164" fontId="0" fillId="0" borderId="8" xfId="0" applyNumberFormat="1" applyBorder="1" applyAlignment="1">
      <alignment horizontal="right" vertical="top"/>
    </xf>
    <xf numFmtId="49" fontId="31" fillId="0" borderId="0" xfId="0" applyNumberFormat="1" applyFont="1" applyAlignment="1">
      <alignment vertical="top"/>
    </xf>
    <xf numFmtId="49" fontId="88" fillId="0" borderId="0" xfId="0" applyNumberFormat="1" applyFont="1" applyAlignment="1">
      <alignment vertical="top" wrapText="1"/>
    </xf>
    <xf numFmtId="49" fontId="31" fillId="0" borderId="0" xfId="0" applyNumberFormat="1" applyFont="1" applyAlignment="1">
      <alignment vertical="top" wrapText="1"/>
    </xf>
    <xf numFmtId="0" fontId="13" fillId="0" borderId="3" xfId="0" applyFont="1" applyBorder="1" applyAlignment="1">
      <alignment horizontal="center" vertical="top"/>
    </xf>
    <xf numFmtId="49" fontId="9" fillId="0" borderId="3" xfId="0" applyNumberFormat="1" applyFont="1" applyBorder="1" applyAlignment="1">
      <alignment vertical="top"/>
    </xf>
    <xf numFmtId="2" fontId="10" fillId="2" borderId="8" xfId="0" applyNumberFormat="1" applyFont="1" applyFill="1" applyBorder="1" applyAlignment="1">
      <alignment horizontal="center" vertical="top"/>
    </xf>
    <xf numFmtId="1" fontId="9" fillId="0" borderId="6" xfId="0" applyNumberFormat="1" applyFont="1" applyBorder="1" applyAlignment="1">
      <alignment horizontal="center" vertical="top"/>
    </xf>
    <xf numFmtId="2" fontId="10" fillId="3" borderId="8" xfId="0" applyNumberFormat="1" applyFont="1" applyFill="1" applyBorder="1" applyAlignment="1">
      <alignment horizontal="center" vertical="top"/>
    </xf>
    <xf numFmtId="0" fontId="9" fillId="7" borderId="6" xfId="0" applyFont="1" applyFill="1" applyBorder="1" applyAlignment="1">
      <alignment horizontal="center" vertical="top"/>
    </xf>
    <xf numFmtId="2" fontId="10" fillId="4" borderId="8" xfId="0" applyNumberFormat="1" applyFont="1" applyFill="1" applyBorder="1" applyAlignment="1">
      <alignment horizontal="center" vertical="top"/>
    </xf>
    <xf numFmtId="2" fontId="10" fillId="6" borderId="8" xfId="0" applyNumberFormat="1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 vertical="top"/>
    </xf>
    <xf numFmtId="2" fontId="10" fillId="2" borderId="12" xfId="0" applyNumberFormat="1" applyFont="1" applyFill="1" applyBorder="1" applyAlignment="1">
      <alignment horizontal="center"/>
    </xf>
    <xf numFmtId="2" fontId="72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1" fontId="7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vertical="top"/>
    </xf>
    <xf numFmtId="0" fontId="53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78" fillId="0" borderId="1" xfId="0" applyFont="1" applyBorder="1" applyAlignment="1">
      <alignment horizontal="center" vertical="top"/>
    </xf>
    <xf numFmtId="2" fontId="6" fillId="2" borderId="13" xfId="0" applyNumberFormat="1" applyFont="1" applyFill="1" applyBorder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 textRotation="180"/>
    </xf>
    <xf numFmtId="0" fontId="0" fillId="0" borderId="14" xfId="0" applyBorder="1" applyAlignment="1">
      <alignment horizontal="right" textRotation="180"/>
    </xf>
    <xf numFmtId="0" fontId="0" fillId="0" borderId="14" xfId="0" applyBorder="1" applyAlignment="1">
      <alignment horizontal="right" textRotation="178"/>
    </xf>
    <xf numFmtId="49" fontId="12" fillId="0" borderId="2" xfId="0" applyNumberFormat="1" applyFont="1" applyBorder="1" applyAlignment="1">
      <alignment horizontal="left" vertical="top"/>
    </xf>
    <xf numFmtId="0" fontId="0" fillId="0" borderId="14" xfId="0" applyBorder="1" applyAlignment="1">
      <alignment horizontal="right" vertical="center" textRotation="180"/>
    </xf>
    <xf numFmtId="1" fontId="0" fillId="0" borderId="0" xfId="0" applyNumberFormat="1" applyAlignment="1">
      <alignment horizontal="right" textRotation="179"/>
    </xf>
    <xf numFmtId="0" fontId="0" fillId="0" borderId="1" xfId="0" quotePrefix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32" fillId="0" borderId="1" xfId="0" applyFont="1" applyBorder="1" applyAlignment="1">
      <alignment horizontal="left" vertical="top"/>
    </xf>
    <xf numFmtId="0" fontId="32" fillId="0" borderId="17" xfId="0" applyFont="1" applyBorder="1" applyAlignment="1">
      <alignment vertical="top"/>
    </xf>
    <xf numFmtId="49" fontId="0" fillId="0" borderId="17" xfId="0" applyNumberFormat="1" applyBorder="1" applyAlignment="1">
      <alignment horizontal="left" vertical="top"/>
    </xf>
    <xf numFmtId="0" fontId="32" fillId="0" borderId="0" xfId="0" applyFont="1" applyAlignment="1">
      <alignment horizontal="left" vertical="top"/>
    </xf>
    <xf numFmtId="0" fontId="0" fillId="0" borderId="0" xfId="0" applyAlignment="1">
      <alignment horizontal="right" vertical="center" textRotation="180"/>
    </xf>
    <xf numFmtId="0" fontId="73" fillId="0" borderId="0" xfId="0" applyFont="1" applyAlignment="1">
      <alignment horizontal="right" vertical="top"/>
    </xf>
    <xf numFmtId="1" fontId="73" fillId="0" borderId="0" xfId="0" applyNumberFormat="1" applyFont="1" applyAlignment="1">
      <alignment horizontal="right" vertical="center" textRotation="180"/>
    </xf>
    <xf numFmtId="0" fontId="1" fillId="0" borderId="0" xfId="0" applyFont="1" applyAlignment="1">
      <alignment horizontal="right" textRotation="178"/>
    </xf>
    <xf numFmtId="0" fontId="1" fillId="0" borderId="0" xfId="0" applyFont="1" applyAlignment="1">
      <alignment horizontal="right" textRotation="180"/>
    </xf>
    <xf numFmtId="2" fontId="3" fillId="0" borderId="0" xfId="0" applyNumberFormat="1" applyFont="1" applyAlignment="1">
      <alignment horizontal="right"/>
    </xf>
    <xf numFmtId="0" fontId="79" fillId="0" borderId="0" xfId="0" applyFont="1" applyAlignment="1">
      <alignment horizontal="center"/>
    </xf>
    <xf numFmtId="2" fontId="79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17" xfId="0" applyFont="1" applyBorder="1" applyAlignment="1">
      <alignment horizontal="center"/>
    </xf>
    <xf numFmtId="2" fontId="69" fillId="0" borderId="17" xfId="0" applyNumberFormat="1" applyFont="1" applyBorder="1" applyAlignment="1">
      <alignment horizontal="center"/>
    </xf>
    <xf numFmtId="2" fontId="79" fillId="0" borderId="17" xfId="0" applyNumberFormat="1" applyFont="1" applyBorder="1" applyAlignment="1">
      <alignment horizontal="center"/>
    </xf>
    <xf numFmtId="2" fontId="69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2" fontId="33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right" vertical="center" textRotation="180"/>
    </xf>
    <xf numFmtId="0" fontId="1" fillId="0" borderId="0" xfId="0" applyFont="1" applyAlignment="1">
      <alignment horizontal="right" vertical="center" textRotation="180"/>
    </xf>
    <xf numFmtId="0" fontId="1" fillId="0" borderId="14" xfId="0" applyFont="1" applyBorder="1" applyAlignment="1">
      <alignment horizontal="center" vertical="center" textRotation="180"/>
    </xf>
    <xf numFmtId="0" fontId="51" fillId="0" borderId="0" xfId="0" applyFont="1" applyAlignment="1">
      <alignment horizontal="center" textRotation="180"/>
    </xf>
    <xf numFmtId="0" fontId="1" fillId="0" borderId="0" xfId="0" applyFont="1" applyAlignment="1">
      <alignment horizontal="center" textRotation="179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4" fillId="0" borderId="0" xfId="0" applyFont="1" applyAlignment="1">
      <alignment horizontal="center"/>
    </xf>
    <xf numFmtId="0" fontId="95" fillId="0" borderId="0" xfId="0" applyFont="1" applyAlignment="1">
      <alignment horizontal="right"/>
    </xf>
    <xf numFmtId="2" fontId="9" fillId="0" borderId="2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97" fillId="0" borderId="9" xfId="0" applyNumberFormat="1" applyFont="1" applyBorder="1" applyAlignment="1">
      <alignment vertical="top"/>
    </xf>
    <xf numFmtId="2" fontId="98" fillId="6" borderId="2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top"/>
    </xf>
    <xf numFmtId="2" fontId="53" fillId="6" borderId="7" xfId="0" applyNumberFormat="1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center" vertical="top"/>
    </xf>
    <xf numFmtId="2" fontId="53" fillId="2" borderId="1" xfId="0" applyNumberFormat="1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center" vertical="top"/>
    </xf>
    <xf numFmtId="2" fontId="53" fillId="3" borderId="1" xfId="0" applyNumberFormat="1" applyFont="1" applyFill="1" applyBorder="1" applyAlignment="1">
      <alignment horizontal="center" vertical="top"/>
    </xf>
    <xf numFmtId="0" fontId="20" fillId="4" borderId="1" xfId="0" applyFont="1" applyFill="1" applyBorder="1" applyAlignment="1">
      <alignment horizontal="center" vertical="top"/>
    </xf>
    <xf numFmtId="2" fontId="53" fillId="4" borderId="1" xfId="0" applyNumberFormat="1" applyFont="1" applyFill="1" applyBorder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53" fillId="6" borderId="1" xfId="0" applyNumberFormat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6" borderId="14" xfId="0" applyFont="1" applyFill="1" applyBorder="1" applyAlignment="1">
      <alignment horizontal="center" vertical="top"/>
    </xf>
    <xf numFmtId="49" fontId="9" fillId="0" borderId="1" xfId="0" applyNumberFormat="1" applyFont="1" applyBorder="1" applyAlignment="1">
      <alignment vertical="top"/>
    </xf>
    <xf numFmtId="164" fontId="20" fillId="0" borderId="4" xfId="0" applyNumberFormat="1" applyFont="1" applyBorder="1" applyAlignment="1">
      <alignment horizontal="right" vertical="top"/>
    </xf>
    <xf numFmtId="164" fontId="20" fillId="0" borderId="30" xfId="0" applyNumberFormat="1" applyFont="1" applyBorder="1" applyAlignment="1">
      <alignment horizontal="right" vertical="top"/>
    </xf>
    <xf numFmtId="0" fontId="20" fillId="0" borderId="30" xfId="0" applyFont="1" applyBorder="1" applyAlignment="1">
      <alignment horizontal="left" vertical="top"/>
    </xf>
    <xf numFmtId="164" fontId="20" fillId="2" borderId="30" xfId="0" applyNumberFormat="1" applyFont="1" applyFill="1" applyBorder="1" applyAlignment="1">
      <alignment horizontal="center" vertical="top"/>
    </xf>
    <xf numFmtId="0" fontId="20" fillId="0" borderId="30" xfId="0" applyFont="1" applyBorder="1" applyAlignment="1">
      <alignment horizontal="center" vertical="top"/>
    </xf>
    <xf numFmtId="164" fontId="20" fillId="3" borderId="30" xfId="0" applyNumberFormat="1" applyFont="1" applyFill="1" applyBorder="1" applyAlignment="1">
      <alignment horizontal="center" vertical="top"/>
    </xf>
    <xf numFmtId="0" fontId="53" fillId="0" borderId="30" xfId="0" applyFont="1" applyBorder="1" applyAlignment="1">
      <alignment horizontal="center" vertical="top"/>
    </xf>
    <xf numFmtId="164" fontId="20" fillId="0" borderId="1" xfId="0" applyNumberFormat="1" applyFont="1" applyBorder="1" applyAlignment="1">
      <alignment horizontal="center" vertical="top"/>
    </xf>
    <xf numFmtId="0" fontId="9" fillId="0" borderId="30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164" fontId="77" fillId="0" borderId="2" xfId="0" applyNumberFormat="1" applyFont="1" applyBorder="1" applyAlignment="1">
      <alignment horizontal="center" vertical="top"/>
    </xf>
    <xf numFmtId="0" fontId="78" fillId="0" borderId="2" xfId="0" applyFont="1" applyBorder="1" applyAlignment="1">
      <alignment horizontal="center" vertical="top"/>
    </xf>
    <xf numFmtId="0" fontId="20" fillId="0" borderId="5" xfId="0" applyFont="1" applyBorder="1" applyAlignment="1">
      <alignment horizontal="left" vertical="top"/>
    </xf>
    <xf numFmtId="0" fontId="0" fillId="0" borderId="30" xfId="0" applyBorder="1" applyAlignment="1">
      <alignment horizontal="center"/>
    </xf>
    <xf numFmtId="2" fontId="6" fillId="2" borderId="30" xfId="0" applyNumberFormat="1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2" fontId="6" fillId="3" borderId="30" xfId="0" applyNumberFormat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2" fontId="6" fillId="4" borderId="30" xfId="0" applyNumberFormat="1" applyFont="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2" fontId="3" fillId="6" borderId="30" xfId="0" applyNumberFormat="1" applyFont="1" applyFill="1" applyBorder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wrapText="1"/>
    </xf>
    <xf numFmtId="2" fontId="10" fillId="2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6" fillId="6" borderId="2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left" vertical="top"/>
    </xf>
    <xf numFmtId="0" fontId="0" fillId="2" borderId="18" xfId="0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100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12" fillId="4" borderId="2" xfId="0" applyFont="1" applyFill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20" fillId="0" borderId="2" xfId="0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/>
    </xf>
    <xf numFmtId="49" fontId="20" fillId="0" borderId="2" xfId="0" applyNumberFormat="1" applyFont="1" applyBorder="1" applyAlignment="1">
      <alignment horizontal="left" vertical="center"/>
    </xf>
    <xf numFmtId="0" fontId="31" fillId="0" borderId="6" xfId="0" applyFont="1" applyBorder="1" applyAlignment="1">
      <alignment vertical="center"/>
    </xf>
    <xf numFmtId="0" fontId="53" fillId="6" borderId="18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31" fillId="0" borderId="6" xfId="0" applyFont="1" applyBorder="1"/>
    <xf numFmtId="0" fontId="31" fillId="0" borderId="3" xfId="0" applyFont="1" applyBorder="1"/>
    <xf numFmtId="0" fontId="25" fillId="2" borderId="11" xfId="0" applyFont="1" applyFill="1" applyBorder="1" applyAlignment="1">
      <alignment horizontal="right"/>
    </xf>
    <xf numFmtId="0" fontId="18" fillId="2" borderId="12" xfId="0" applyFont="1" applyFill="1" applyBorder="1" applyAlignment="1">
      <alignment horizontal="center"/>
    </xf>
    <xf numFmtId="0" fontId="25" fillId="3" borderId="11" xfId="0" applyFont="1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7" fillId="2" borderId="17" xfId="0" applyFont="1" applyFill="1" applyBorder="1" applyAlignment="1">
      <alignment horizontal="center"/>
    </xf>
    <xf numFmtId="0" fontId="27" fillId="2" borderId="18" xfId="0" applyFont="1" applyFill="1" applyBorder="1" applyAlignment="1">
      <alignment horizontal="center"/>
    </xf>
    <xf numFmtId="0" fontId="61" fillId="2" borderId="18" xfId="0" applyFont="1" applyFill="1" applyBorder="1" applyAlignment="1">
      <alignment horizontal="center"/>
    </xf>
    <xf numFmtId="0" fontId="27" fillId="3" borderId="17" xfId="0" applyFont="1" applyFill="1" applyBorder="1" applyAlignment="1">
      <alignment horizontal="center"/>
    </xf>
    <xf numFmtId="0" fontId="27" fillId="3" borderId="18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5" fillId="3" borderId="12" xfId="0" applyFont="1" applyFill="1" applyBorder="1" applyAlignment="1">
      <alignment horizontal="left"/>
    </xf>
    <xf numFmtId="0" fontId="25" fillId="2" borderId="17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25" fillId="3" borderId="17" xfId="0" applyFont="1" applyFill="1" applyBorder="1" applyAlignment="1">
      <alignment horizontal="center"/>
    </xf>
    <xf numFmtId="0" fontId="25" fillId="3" borderId="18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2" fontId="6" fillId="6" borderId="18" xfId="0" applyNumberFormat="1" applyFont="1" applyFill="1" applyBorder="1" applyAlignment="1">
      <alignment horizontal="center"/>
    </xf>
    <xf numFmtId="2" fontId="6" fillId="6" borderId="9" xfId="0" applyNumberFormat="1" applyFont="1" applyFill="1" applyBorder="1" applyAlignment="1">
      <alignment horizontal="center"/>
    </xf>
    <xf numFmtId="1" fontId="0" fillId="0" borderId="11" xfId="0" applyNumberFormat="1" applyBorder="1"/>
    <xf numFmtId="1" fontId="20" fillId="0" borderId="2" xfId="0" applyNumberFormat="1" applyFont="1" applyBorder="1" applyAlignment="1">
      <alignment horizontal="right"/>
    </xf>
    <xf numFmtId="1" fontId="20" fillId="0" borderId="2" xfId="0" applyNumberFormat="1" applyFont="1" applyBorder="1" applyAlignment="1">
      <alignment horizontal="left"/>
    </xf>
    <xf numFmtId="2" fontId="53" fillId="2" borderId="2" xfId="0" applyNumberFormat="1" applyFont="1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6" fillId="6" borderId="7" xfId="0" applyNumberFormat="1" applyFont="1" applyFill="1" applyBorder="1" applyAlignment="1">
      <alignment horizontal="center"/>
    </xf>
    <xf numFmtId="2" fontId="6" fillId="6" borderId="19" xfId="0" applyNumberFormat="1" applyFont="1" applyFill="1" applyBorder="1" applyAlignment="1">
      <alignment horizontal="center"/>
    </xf>
    <xf numFmtId="164" fontId="31" fillId="6" borderId="38" xfId="0" applyNumberFormat="1" applyFont="1" applyFill="1" applyBorder="1" applyAlignment="1">
      <alignment horizontal="center" vertical="top"/>
    </xf>
    <xf numFmtId="0" fontId="90" fillId="6" borderId="40" xfId="0" applyFont="1" applyFill="1" applyBorder="1" applyAlignment="1">
      <alignment horizontal="center" vertical="top"/>
    </xf>
    <xf numFmtId="164" fontId="31" fillId="0" borderId="37" xfId="0" applyNumberFormat="1" applyFont="1" applyBorder="1" applyAlignment="1">
      <alignment horizontal="right" vertical="top"/>
    </xf>
    <xf numFmtId="0" fontId="9" fillId="0" borderId="21" xfId="0" applyFont="1" applyBorder="1" applyAlignment="1">
      <alignment horizontal="left" vertical="top"/>
    </xf>
    <xf numFmtId="0" fontId="34" fillId="0" borderId="14" xfId="0" applyFont="1" applyBorder="1" applyAlignment="1">
      <alignment horizontal="center" textRotation="180"/>
    </xf>
    <xf numFmtId="0" fontId="96" fillId="2" borderId="2" xfId="0" applyFont="1" applyFill="1" applyBorder="1" applyAlignment="1">
      <alignment horizontal="center" vertical="top"/>
    </xf>
    <xf numFmtId="0" fontId="54" fillId="0" borderId="2" xfId="0" applyFont="1" applyBorder="1" applyAlignment="1">
      <alignment horizontal="center" vertical="top"/>
    </xf>
    <xf numFmtId="0" fontId="96" fillId="3" borderId="2" xfId="0" applyFont="1" applyFill="1" applyBorder="1" applyAlignment="1">
      <alignment horizontal="center" vertical="top"/>
    </xf>
    <xf numFmtId="0" fontId="96" fillId="4" borderId="2" xfId="0" applyFont="1" applyFill="1" applyBorder="1" applyAlignment="1">
      <alignment horizontal="center" vertical="top"/>
    </xf>
    <xf numFmtId="0" fontId="96" fillId="6" borderId="2" xfId="0" applyFont="1" applyFill="1" applyBorder="1" applyAlignment="1">
      <alignment horizontal="center" vertical="top"/>
    </xf>
    <xf numFmtId="0" fontId="54" fillId="2" borderId="6" xfId="0" applyFont="1" applyFill="1" applyBorder="1" applyAlignment="1">
      <alignment horizontal="center" vertical="top"/>
    </xf>
    <xf numFmtId="0" fontId="54" fillId="3" borderId="6" xfId="0" applyFont="1" applyFill="1" applyBorder="1" applyAlignment="1">
      <alignment horizontal="center" vertical="top"/>
    </xf>
    <xf numFmtId="0" fontId="54" fillId="4" borderId="6" xfId="0" applyFont="1" applyFill="1" applyBorder="1" applyAlignment="1">
      <alignment horizontal="center" vertical="top"/>
    </xf>
    <xf numFmtId="0" fontId="54" fillId="6" borderId="6" xfId="0" applyFont="1" applyFill="1" applyBorder="1" applyAlignment="1">
      <alignment horizontal="center" vertical="top"/>
    </xf>
    <xf numFmtId="0" fontId="54" fillId="2" borderId="3" xfId="0" applyFont="1" applyFill="1" applyBorder="1" applyAlignment="1">
      <alignment horizontal="center" vertical="top"/>
    </xf>
    <xf numFmtId="0" fontId="54" fillId="3" borderId="3" xfId="0" applyFont="1" applyFill="1" applyBorder="1" applyAlignment="1">
      <alignment horizontal="center" vertical="top"/>
    </xf>
    <xf numFmtId="0" fontId="54" fillId="4" borderId="3" xfId="0" applyFont="1" applyFill="1" applyBorder="1" applyAlignment="1">
      <alignment horizontal="center" vertical="top"/>
    </xf>
    <xf numFmtId="0" fontId="54" fillId="6" borderId="3" xfId="0" applyFont="1" applyFill="1" applyBorder="1" applyAlignment="1">
      <alignment horizontal="center" vertical="top"/>
    </xf>
    <xf numFmtId="0" fontId="96" fillId="6" borderId="12" xfId="0" applyFont="1" applyFill="1" applyBorder="1" applyAlignment="1">
      <alignment horizontal="center" vertical="top"/>
    </xf>
    <xf numFmtId="0" fontId="96" fillId="2" borderId="6" xfId="0" applyFont="1" applyFill="1" applyBorder="1" applyAlignment="1">
      <alignment horizontal="center" vertical="top"/>
    </xf>
    <xf numFmtId="0" fontId="96" fillId="3" borderId="6" xfId="0" applyFont="1" applyFill="1" applyBorder="1" applyAlignment="1">
      <alignment horizontal="center" vertical="top"/>
    </xf>
    <xf numFmtId="0" fontId="96" fillId="4" borderId="6" xfId="0" applyFont="1" applyFill="1" applyBorder="1" applyAlignment="1">
      <alignment horizontal="center" vertical="top"/>
    </xf>
    <xf numFmtId="0" fontId="54" fillId="6" borderId="17" xfId="0" applyFont="1" applyFill="1" applyBorder="1" applyAlignment="1">
      <alignment horizontal="center" vertical="top"/>
    </xf>
    <xf numFmtId="0" fontId="96" fillId="6" borderId="18" xfId="0" applyFont="1" applyFill="1" applyBorder="1" applyAlignment="1">
      <alignment horizontal="center" vertical="top"/>
    </xf>
    <xf numFmtId="0" fontId="96" fillId="2" borderId="3" xfId="0" applyFont="1" applyFill="1" applyBorder="1" applyAlignment="1">
      <alignment horizontal="center" vertical="top"/>
    </xf>
    <xf numFmtId="0" fontId="96" fillId="3" borderId="3" xfId="0" applyFont="1" applyFill="1" applyBorder="1" applyAlignment="1">
      <alignment horizontal="center" vertical="top"/>
    </xf>
    <xf numFmtId="0" fontId="96" fillId="4" borderId="3" xfId="0" applyFont="1" applyFill="1" applyBorder="1" applyAlignment="1">
      <alignment horizontal="center" vertical="top"/>
    </xf>
    <xf numFmtId="0" fontId="54" fillId="6" borderId="15" xfId="0" applyFont="1" applyFill="1" applyBorder="1" applyAlignment="1">
      <alignment horizontal="center" vertical="top"/>
    </xf>
    <xf numFmtId="0" fontId="96" fillId="6" borderId="13" xfId="0" applyFont="1" applyFill="1" applyBorder="1" applyAlignment="1">
      <alignment horizontal="center" vertical="top"/>
    </xf>
    <xf numFmtId="49" fontId="10" fillId="0" borderId="31" xfId="0" applyNumberFormat="1" applyFont="1" applyBorder="1" applyAlignment="1">
      <alignment horizontal="left" vertical="top"/>
    </xf>
    <xf numFmtId="164" fontId="10" fillId="2" borderId="31" xfId="0" applyNumberFormat="1" applyFont="1" applyFill="1" applyBorder="1" applyAlignment="1">
      <alignment horizontal="center" vertical="top"/>
    </xf>
    <xf numFmtId="164" fontId="10" fillId="3" borderId="31" xfId="0" applyNumberFormat="1" applyFont="1" applyFill="1" applyBorder="1" applyAlignment="1">
      <alignment horizontal="center" vertical="top"/>
    </xf>
    <xf numFmtId="164" fontId="10" fillId="4" borderId="31" xfId="0" applyNumberFormat="1" applyFont="1" applyFill="1" applyBorder="1" applyAlignment="1">
      <alignment horizontal="center" vertical="top"/>
    </xf>
    <xf numFmtId="164" fontId="10" fillId="6" borderId="31" xfId="0" applyNumberFormat="1" applyFont="1" applyFill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49" fontId="9" fillId="0" borderId="30" xfId="0" applyNumberFormat="1" applyFont="1" applyBorder="1" applyAlignment="1">
      <alignment horizontal="left" vertical="top"/>
    </xf>
    <xf numFmtId="0" fontId="9" fillId="0" borderId="30" xfId="0" applyFont="1" applyBorder="1" applyAlignment="1">
      <alignment horizontal="center" vertical="top"/>
    </xf>
    <xf numFmtId="49" fontId="9" fillId="0" borderId="34" xfId="0" applyNumberFormat="1" applyFont="1" applyBorder="1" applyAlignment="1">
      <alignment horizontal="left" vertical="top"/>
    </xf>
    <xf numFmtId="164" fontId="9" fillId="0" borderId="34" xfId="0" applyNumberFormat="1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left" vertical="top"/>
    </xf>
    <xf numFmtId="164" fontId="9" fillId="2" borderId="33" xfId="0" applyNumberFormat="1" applyFont="1" applyFill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164" fontId="9" fillId="3" borderId="33" xfId="0" applyNumberFormat="1" applyFont="1" applyFill="1" applyBorder="1" applyAlignment="1">
      <alignment horizontal="center" vertical="top"/>
    </xf>
    <xf numFmtId="164" fontId="9" fillId="4" borderId="33" xfId="0" applyNumberFormat="1" applyFont="1" applyFill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164" fontId="9" fillId="2" borderId="30" xfId="0" applyNumberFormat="1" applyFont="1" applyFill="1" applyBorder="1" applyAlignment="1">
      <alignment horizontal="center" vertical="top"/>
    </xf>
    <xf numFmtId="164" fontId="9" fillId="3" borderId="30" xfId="0" applyNumberFormat="1" applyFont="1" applyFill="1" applyBorder="1" applyAlignment="1">
      <alignment horizontal="center" vertical="top"/>
    </xf>
    <xf numFmtId="2" fontId="54" fillId="0" borderId="13" xfId="0" applyNumberFormat="1" applyFont="1" applyBorder="1" applyAlignment="1">
      <alignment horizontal="center" vertical="center"/>
    </xf>
    <xf numFmtId="2" fontId="74" fillId="6" borderId="3" xfId="0" applyNumberFormat="1" applyFont="1" applyFill="1" applyBorder="1" applyAlignment="1">
      <alignment horizontal="center" vertical="center"/>
    </xf>
    <xf numFmtId="2" fontId="54" fillId="0" borderId="6" xfId="0" applyNumberFormat="1" applyFont="1" applyBorder="1" applyAlignment="1">
      <alignment horizontal="center" vertical="center"/>
    </xf>
    <xf numFmtId="2" fontId="54" fillId="6" borderId="6" xfId="0" applyNumberFormat="1" applyFont="1" applyFill="1" applyBorder="1" applyAlignment="1">
      <alignment horizontal="center" vertical="center"/>
    </xf>
    <xf numFmtId="2" fontId="54" fillId="0" borderId="9" xfId="0" applyNumberFormat="1" applyFont="1" applyBorder="1" applyAlignment="1">
      <alignment horizontal="center" vertical="center"/>
    </xf>
    <xf numFmtId="2" fontId="54" fillId="6" borderId="9" xfId="0" applyNumberFormat="1" applyFont="1" applyFill="1" applyBorder="1" applyAlignment="1">
      <alignment horizontal="center" vertical="center"/>
    </xf>
    <xf numFmtId="164" fontId="26" fillId="0" borderId="15" xfId="0" applyNumberFormat="1" applyFont="1" applyBorder="1" applyAlignment="1">
      <alignment horizontal="right" vertical="top"/>
    </xf>
    <xf numFmtId="164" fontId="26" fillId="0" borderId="13" xfId="0" applyNumberFormat="1" applyFont="1" applyBorder="1" applyAlignment="1">
      <alignment horizontal="left" vertical="top"/>
    </xf>
    <xf numFmtId="164" fontId="101" fillId="0" borderId="6" xfId="0" applyNumberFormat="1" applyFont="1" applyBorder="1" applyAlignment="1">
      <alignment horizontal="center" vertical="top"/>
    </xf>
    <xf numFmtId="1" fontId="101" fillId="0" borderId="6" xfId="0" applyNumberFormat="1" applyFont="1" applyBorder="1" applyAlignment="1">
      <alignment horizontal="center" vertical="top"/>
    </xf>
    <xf numFmtId="164" fontId="26" fillId="0" borderId="17" xfId="0" applyNumberFormat="1" applyFont="1" applyBorder="1" applyAlignment="1">
      <alignment horizontal="right" vertical="top"/>
    </xf>
    <xf numFmtId="2" fontId="96" fillId="6" borderId="6" xfId="0" applyNumberFormat="1" applyFont="1" applyFill="1" applyBorder="1" applyAlignment="1">
      <alignment horizontal="center"/>
    </xf>
    <xf numFmtId="2" fontId="96" fillId="6" borderId="1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2" xfId="0" applyFont="1" applyBorder="1" applyAlignment="1">
      <alignment vertical="top"/>
    </xf>
    <xf numFmtId="0" fontId="32" fillId="0" borderId="6" xfId="0" applyFont="1" applyBorder="1" applyAlignment="1">
      <alignment vertical="top"/>
    </xf>
    <xf numFmtId="2" fontId="96" fillId="4" borderId="2" xfId="0" applyNumberFormat="1" applyFont="1" applyFill="1" applyBorder="1" applyAlignment="1">
      <alignment horizontal="center"/>
    </xf>
    <xf numFmtId="0" fontId="102" fillId="0" borderId="2" xfId="0" applyFont="1" applyBorder="1" applyAlignment="1">
      <alignment horizontal="center"/>
    </xf>
    <xf numFmtId="2" fontId="96" fillId="6" borderId="2" xfId="0" applyNumberFormat="1" applyFont="1" applyFill="1" applyBorder="1" applyAlignment="1">
      <alignment horizontal="center"/>
    </xf>
    <xf numFmtId="0" fontId="98" fillId="0" borderId="6" xfId="0" applyFont="1" applyBorder="1"/>
    <xf numFmtId="0" fontId="98" fillId="0" borderId="2" xfId="0" applyFont="1" applyBorder="1"/>
    <xf numFmtId="2" fontId="96" fillId="2" borderId="2" xfId="0" applyNumberFormat="1" applyFont="1" applyFill="1" applyBorder="1" applyAlignment="1">
      <alignment horizontal="center"/>
    </xf>
    <xf numFmtId="164" fontId="54" fillId="2" borderId="2" xfId="0" applyNumberFormat="1" applyFont="1" applyFill="1" applyBorder="1" applyAlignment="1">
      <alignment horizontal="center" vertical="top"/>
    </xf>
    <xf numFmtId="164" fontId="54" fillId="6" borderId="2" xfId="0" applyNumberFormat="1" applyFont="1" applyFill="1" applyBorder="1" applyAlignment="1">
      <alignment horizontal="center" vertical="top"/>
    </xf>
    <xf numFmtId="2" fontId="54" fillId="0" borderId="3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5" fillId="7" borderId="6" xfId="0" applyFont="1" applyFill="1" applyBorder="1" applyAlignment="1">
      <alignment horizontal="center" vertical="center"/>
    </xf>
    <xf numFmtId="0" fontId="75" fillId="0" borderId="6" xfId="0" applyFont="1" applyBorder="1" applyAlignment="1">
      <alignment horizontal="center" vertical="center"/>
    </xf>
    <xf numFmtId="0" fontId="75" fillId="7" borderId="2" xfId="0" applyFont="1" applyFill="1" applyBorder="1" applyAlignment="1">
      <alignment horizontal="center" vertical="center"/>
    </xf>
    <xf numFmtId="2" fontId="76" fillId="0" borderId="6" xfId="0" applyNumberFormat="1" applyFont="1" applyBorder="1" applyAlignment="1">
      <alignment horizontal="left" vertical="center"/>
    </xf>
    <xf numFmtId="1" fontId="76" fillId="7" borderId="6" xfId="0" applyNumberFormat="1" applyFont="1" applyFill="1" applyBorder="1" applyAlignment="1">
      <alignment horizontal="center" vertical="center"/>
    </xf>
    <xf numFmtId="0" fontId="75" fillId="7" borderId="3" xfId="0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77" fillId="0" borderId="2" xfId="0" applyFont="1" applyBorder="1" applyAlignment="1">
      <alignment horizontal="center" vertical="center"/>
    </xf>
    <xf numFmtId="2" fontId="103" fillId="3" borderId="2" xfId="0" applyNumberFormat="1" applyFont="1" applyFill="1" applyBorder="1" applyAlignment="1">
      <alignment horizontal="center" vertical="center"/>
    </xf>
    <xf numFmtId="1" fontId="77" fillId="0" borderId="2" xfId="0" applyNumberFormat="1" applyFont="1" applyBorder="1" applyAlignment="1">
      <alignment horizontal="center" vertical="center"/>
    </xf>
    <xf numFmtId="2" fontId="78" fillId="4" borderId="2" xfId="0" applyNumberFormat="1" applyFont="1" applyFill="1" applyBorder="1" applyAlignment="1">
      <alignment horizontal="center" vertical="center"/>
    </xf>
    <xf numFmtId="2" fontId="103" fillId="6" borderId="2" xfId="0" applyNumberFormat="1" applyFont="1" applyFill="1" applyBorder="1" applyAlignment="1">
      <alignment horizontal="center" vertical="center"/>
    </xf>
    <xf numFmtId="2" fontId="77" fillId="0" borderId="2" xfId="0" applyNumberFormat="1" applyFont="1" applyBorder="1" applyAlignment="1">
      <alignment horizontal="center" vertical="center"/>
    </xf>
    <xf numFmtId="2" fontId="77" fillId="0" borderId="2" xfId="0" applyNumberFormat="1" applyFont="1" applyBorder="1" applyAlignment="1">
      <alignment horizontal="left" vertical="center"/>
    </xf>
    <xf numFmtId="0" fontId="77" fillId="0" borderId="14" xfId="0" applyFont="1" applyBorder="1" applyAlignment="1">
      <alignment horizontal="center" vertical="center"/>
    </xf>
    <xf numFmtId="2" fontId="78" fillId="0" borderId="12" xfId="0" applyNumberFormat="1" applyFont="1" applyBorder="1" applyAlignment="1">
      <alignment horizontal="center" vertical="center"/>
    </xf>
    <xf numFmtId="1" fontId="78" fillId="0" borderId="11" xfId="0" applyNumberFormat="1" applyFont="1" applyBorder="1" applyAlignment="1">
      <alignment horizontal="center" vertical="center"/>
    </xf>
    <xf numFmtId="1" fontId="78" fillId="4" borderId="11" xfId="0" applyNumberFormat="1" applyFont="1" applyFill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2" fontId="78" fillId="4" borderId="12" xfId="0" applyNumberFormat="1" applyFont="1" applyFill="1" applyBorder="1" applyAlignment="1">
      <alignment horizontal="center" vertical="center"/>
    </xf>
    <xf numFmtId="2" fontId="78" fillId="6" borderId="11" xfId="0" applyNumberFormat="1" applyFont="1" applyFill="1" applyBorder="1" applyAlignment="1">
      <alignment horizontal="center" vertical="center"/>
    </xf>
    <xf numFmtId="164" fontId="77" fillId="0" borderId="0" xfId="0" applyNumberFormat="1" applyFont="1" applyAlignment="1">
      <alignment horizontal="center" vertical="center"/>
    </xf>
    <xf numFmtId="2" fontId="77" fillId="2" borderId="18" xfId="0" applyNumberFormat="1" applyFont="1" applyFill="1" applyBorder="1" applyAlignment="1">
      <alignment horizontal="center" vertical="center"/>
    </xf>
    <xf numFmtId="1" fontId="77" fillId="3" borderId="17" xfId="0" applyNumberFormat="1" applyFont="1" applyFill="1" applyBorder="1" applyAlignment="1">
      <alignment horizontal="center" vertical="center"/>
    </xf>
    <xf numFmtId="2" fontId="77" fillId="3" borderId="18" xfId="0" applyNumberFormat="1" applyFont="1" applyFill="1" applyBorder="1" applyAlignment="1">
      <alignment horizontal="center" vertical="center"/>
    </xf>
    <xf numFmtId="1" fontId="77" fillId="4" borderId="17" xfId="0" applyNumberFormat="1" applyFont="1" applyFill="1" applyBorder="1" applyAlignment="1">
      <alignment horizontal="center" vertical="center"/>
    </xf>
    <xf numFmtId="2" fontId="77" fillId="4" borderId="18" xfId="0" applyNumberFormat="1" applyFont="1" applyFill="1" applyBorder="1" applyAlignment="1">
      <alignment horizontal="center" vertical="center"/>
    </xf>
    <xf numFmtId="2" fontId="77" fillId="6" borderId="17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77" fillId="0" borderId="1" xfId="0" applyFont="1" applyBorder="1" applyAlignment="1">
      <alignment horizontal="center" vertical="top"/>
    </xf>
    <xf numFmtId="2" fontId="78" fillId="3" borderId="1" xfId="0" applyNumberFormat="1" applyFont="1" applyFill="1" applyBorder="1" applyAlignment="1">
      <alignment horizontal="center" vertical="top"/>
    </xf>
    <xf numFmtId="1" fontId="77" fillId="0" borderId="1" xfId="0" applyNumberFormat="1" applyFont="1" applyBorder="1" applyAlignment="1">
      <alignment horizontal="center" vertical="top"/>
    </xf>
    <xf numFmtId="2" fontId="78" fillId="4" borderId="1" xfId="0" applyNumberFormat="1" applyFont="1" applyFill="1" applyBorder="1" applyAlignment="1">
      <alignment horizontal="center" vertical="top"/>
    </xf>
    <xf numFmtId="2" fontId="78" fillId="8" borderId="1" xfId="0" applyNumberFormat="1" applyFont="1" applyFill="1" applyBorder="1" applyAlignment="1">
      <alignment horizontal="center" vertical="top"/>
    </xf>
    <xf numFmtId="0" fontId="13" fillId="0" borderId="7" xfId="0" applyFont="1" applyBorder="1" applyAlignment="1">
      <alignment horizontal="right" vertical="top"/>
    </xf>
    <xf numFmtId="0" fontId="13" fillId="0" borderId="7" xfId="0" applyFont="1" applyBorder="1" applyAlignment="1">
      <alignment horizontal="left" vertical="top"/>
    </xf>
    <xf numFmtId="2" fontId="12" fillId="2" borderId="7" xfId="0" applyNumberFormat="1" applyFont="1" applyFill="1" applyBorder="1" applyAlignment="1">
      <alignment horizontal="center" vertical="top"/>
    </xf>
    <xf numFmtId="2" fontId="12" fillId="3" borderId="7" xfId="0" applyNumberFormat="1" applyFont="1" applyFill="1" applyBorder="1" applyAlignment="1">
      <alignment horizontal="center" vertical="top"/>
    </xf>
    <xf numFmtId="49" fontId="11" fillId="0" borderId="7" xfId="0" applyNumberFormat="1" applyFont="1" applyBorder="1" applyAlignment="1">
      <alignment vertical="top"/>
    </xf>
    <xf numFmtId="0" fontId="11" fillId="0" borderId="7" xfId="0" applyFont="1" applyBorder="1" applyAlignment="1">
      <alignment horizontal="center" vertical="top"/>
    </xf>
    <xf numFmtId="49" fontId="13" fillId="0" borderId="1" xfId="0" applyNumberFormat="1" applyFont="1" applyBorder="1" applyAlignment="1">
      <alignment vertical="top"/>
    </xf>
    <xf numFmtId="164" fontId="13" fillId="0" borderId="17" xfId="0" applyNumberFormat="1" applyFont="1" applyBorder="1" applyAlignment="1">
      <alignment vertical="top"/>
    </xf>
    <xf numFmtId="164" fontId="13" fillId="0" borderId="0" xfId="0" applyNumberFormat="1" applyFont="1" applyAlignment="1">
      <alignment horizontal="right" vertical="top"/>
    </xf>
    <xf numFmtId="0" fontId="13" fillId="0" borderId="6" xfId="0" applyFont="1" applyBorder="1" applyAlignment="1">
      <alignment horizontal="right" wrapText="1"/>
    </xf>
    <xf numFmtId="0" fontId="13" fillId="0" borderId="6" xfId="0" applyFont="1" applyBorder="1" applyAlignment="1">
      <alignment horizontal="left"/>
    </xf>
    <xf numFmtId="2" fontId="12" fillId="2" borderId="6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1" fillId="0" borderId="2" xfId="0" applyFont="1" applyBorder="1" applyAlignment="1">
      <alignment vertical="top"/>
    </xf>
    <xf numFmtId="0" fontId="11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vertical="top"/>
    </xf>
    <xf numFmtId="4" fontId="100" fillId="0" borderId="2" xfId="0" applyNumberFormat="1" applyFont="1" applyBorder="1" applyAlignment="1">
      <alignment horizontal="center" vertical="top"/>
    </xf>
    <xf numFmtId="0" fontId="72" fillId="6" borderId="2" xfId="0" applyFont="1" applyFill="1" applyBorder="1" applyAlignment="1">
      <alignment horizontal="center" vertical="top"/>
    </xf>
    <xf numFmtId="0" fontId="18" fillId="3" borderId="2" xfId="0" applyFont="1" applyFill="1" applyBorder="1" applyAlignment="1">
      <alignment horizontal="center" vertical="top"/>
    </xf>
    <xf numFmtId="4" fontId="18" fillId="4" borderId="2" xfId="0" applyNumberFormat="1" applyFont="1" applyFill="1" applyBorder="1" applyAlignment="1">
      <alignment horizontal="center" vertical="top"/>
    </xf>
    <xf numFmtId="0" fontId="11" fillId="0" borderId="3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9" fillId="3" borderId="6" xfId="0" applyFont="1" applyFill="1" applyBorder="1" applyAlignment="1">
      <alignment horizontal="center" vertical="top"/>
    </xf>
    <xf numFmtId="0" fontId="9" fillId="4" borderId="6" xfId="0" applyFont="1" applyFill="1" applyBorder="1" applyAlignment="1">
      <alignment horizontal="center" vertical="top"/>
    </xf>
    <xf numFmtId="0" fontId="9" fillId="6" borderId="6" xfId="0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10" fillId="6" borderId="12" xfId="0" applyFont="1" applyFill="1" applyBorder="1" applyAlignment="1">
      <alignment horizontal="center" vertical="top"/>
    </xf>
    <xf numFmtId="0" fontId="11" fillId="0" borderId="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3" fillId="8" borderId="6" xfId="0" applyFont="1" applyFill="1" applyBorder="1" applyAlignment="1">
      <alignment horizontal="right" vertical="center"/>
    </xf>
    <xf numFmtId="0" fontId="13" fillId="8" borderId="6" xfId="0" applyFont="1" applyFill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3" fillId="0" borderId="6" xfId="0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/>
    <xf numFmtId="0" fontId="25" fillId="2" borderId="12" xfId="0" applyFont="1" applyFill="1" applyBorder="1" applyAlignment="1">
      <alignment horizontal="left"/>
    </xf>
    <xf numFmtId="0" fontId="11" fillId="0" borderId="2" xfId="0" applyFont="1" applyBorder="1"/>
    <xf numFmtId="0" fontId="11" fillId="0" borderId="3" xfId="0" applyFont="1" applyBorder="1"/>
    <xf numFmtId="1" fontId="13" fillId="0" borderId="11" xfId="0" applyNumberFormat="1" applyFont="1" applyBorder="1" applyAlignment="1">
      <alignment horizontal="center"/>
    </xf>
    <xf numFmtId="2" fontId="12" fillId="6" borderId="2" xfId="0" applyNumberFormat="1" applyFont="1" applyFill="1" applyBorder="1" applyAlignment="1">
      <alignment horizontal="center"/>
    </xf>
    <xf numFmtId="0" fontId="11" fillId="0" borderId="7" xfId="0" applyFont="1" applyBorder="1"/>
    <xf numFmtId="0" fontId="11" fillId="0" borderId="19" xfId="0" applyFont="1" applyBorder="1"/>
    <xf numFmtId="0" fontId="31" fillId="0" borderId="7" xfId="0" applyFont="1" applyBorder="1"/>
    <xf numFmtId="1" fontId="13" fillId="0" borderId="2" xfId="0" applyNumberFormat="1" applyFont="1" applyBorder="1" applyAlignment="1">
      <alignment horizontal="center"/>
    </xf>
    <xf numFmtId="1" fontId="12" fillId="6" borderId="2" xfId="0" applyNumberFormat="1" applyFont="1" applyFill="1" applyBorder="1" applyAlignment="1">
      <alignment horizontal="center"/>
    </xf>
    <xf numFmtId="0" fontId="11" fillId="0" borderId="1" xfId="0" applyFont="1" applyBorder="1" applyAlignment="1">
      <alignment vertical="top"/>
    </xf>
    <xf numFmtId="1" fontId="11" fillId="0" borderId="6" xfId="0" applyNumberFormat="1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left" vertical="top"/>
    </xf>
    <xf numFmtId="0" fontId="57" fillId="0" borderId="30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2" fontId="78" fillId="6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12" fillId="6" borderId="2" xfId="0" applyNumberFormat="1" applyFont="1" applyFill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2" fontId="12" fillId="6" borderId="6" xfId="0" applyNumberFormat="1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2" fontId="12" fillId="6" borderId="22" xfId="0" applyNumberFormat="1" applyFont="1" applyFill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2" fontId="12" fillId="6" borderId="7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2" fontId="85" fillId="2" borderId="7" xfId="0" applyNumberFormat="1" applyFont="1" applyFill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2" fontId="12" fillId="3" borderId="7" xfId="0" applyNumberFormat="1" applyFont="1" applyFill="1" applyBorder="1" applyAlignment="1">
      <alignment horizontal="center" vertical="center"/>
    </xf>
    <xf numFmtId="2" fontId="12" fillId="4" borderId="7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2" fontId="85" fillId="2" borderId="19" xfId="0" applyNumberFormat="1" applyFont="1" applyFill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2" fontId="12" fillId="3" borderId="19" xfId="0" applyNumberFormat="1" applyFont="1" applyFill="1" applyBorder="1" applyAlignment="1">
      <alignment horizontal="center" vertical="center"/>
    </xf>
    <xf numFmtId="2" fontId="12" fillId="4" borderId="19" xfId="0" applyNumberFormat="1" applyFont="1" applyFill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/>
    </xf>
    <xf numFmtId="2" fontId="12" fillId="6" borderId="19" xfId="0" applyNumberFormat="1" applyFont="1" applyFill="1" applyBorder="1" applyAlignment="1">
      <alignment horizontal="center" vertical="center"/>
    </xf>
    <xf numFmtId="0" fontId="77" fillId="0" borderId="15" xfId="0" applyFont="1" applyBorder="1" applyAlignment="1">
      <alignment horizontal="right" vertical="top"/>
    </xf>
    <xf numFmtId="0" fontId="77" fillId="4" borderId="13" xfId="0" applyFont="1" applyFill="1" applyBorder="1" applyAlignment="1">
      <alignment horizontal="center" vertical="top"/>
    </xf>
    <xf numFmtId="1" fontId="78" fillId="0" borderId="13" xfId="0" applyNumberFormat="1" applyFont="1" applyBorder="1" applyAlignment="1">
      <alignment horizontal="center" vertical="top"/>
    </xf>
    <xf numFmtId="164" fontId="77" fillId="0" borderId="15" xfId="0" applyNumberFormat="1" applyFont="1" applyBorder="1" applyAlignment="1">
      <alignment vertical="top"/>
    </xf>
    <xf numFmtId="0" fontId="77" fillId="6" borderId="16" xfId="0" applyFont="1" applyFill="1" applyBorder="1" applyAlignment="1">
      <alignment horizontal="center" vertical="top"/>
    </xf>
    <xf numFmtId="0" fontId="78" fillId="0" borderId="3" xfId="0" applyFont="1" applyBorder="1" applyAlignment="1">
      <alignment horizontal="center" vertical="top"/>
    </xf>
    <xf numFmtId="164" fontId="77" fillId="0" borderId="17" xfId="0" applyNumberFormat="1" applyFont="1" applyBorder="1" applyAlignment="1">
      <alignment horizontal="right" vertical="top"/>
    </xf>
    <xf numFmtId="0" fontId="78" fillId="4" borderId="18" xfId="0" applyFont="1" applyFill="1" applyBorder="1" applyAlignment="1">
      <alignment horizontal="center" vertical="top"/>
    </xf>
    <xf numFmtId="1" fontId="78" fillId="0" borderId="18" xfId="0" applyNumberFormat="1" applyFont="1" applyBorder="1" applyAlignment="1">
      <alignment horizontal="center" vertical="top"/>
    </xf>
    <xf numFmtId="0" fontId="77" fillId="6" borderId="0" xfId="0" applyFont="1" applyFill="1" applyAlignment="1">
      <alignment horizontal="center" vertical="top"/>
    </xf>
    <xf numFmtId="0" fontId="78" fillId="0" borderId="6" xfId="0" applyFont="1" applyBorder="1" applyAlignment="1">
      <alignment horizontal="center" vertical="top"/>
    </xf>
    <xf numFmtId="49" fontId="9" fillId="0" borderId="6" xfId="0" applyNumberFormat="1" applyFont="1" applyBorder="1" applyAlignment="1">
      <alignment vertical="top"/>
    </xf>
    <xf numFmtId="0" fontId="77" fillId="0" borderId="0" xfId="0" applyFont="1" applyAlignment="1">
      <alignment horizontal="center" vertical="top"/>
    </xf>
    <xf numFmtId="0" fontId="78" fillId="0" borderId="12" xfId="0" applyFont="1" applyBorder="1" applyAlignment="1">
      <alignment horizontal="center"/>
    </xf>
    <xf numFmtId="0" fontId="31" fillId="0" borderId="2" xfId="0" applyFont="1" applyBorder="1"/>
    <xf numFmtId="0" fontId="31" fillId="0" borderId="2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0" fillId="10" borderId="11" xfId="0" applyFill="1" applyBorder="1" applyAlignment="1">
      <alignment horizontal="center"/>
    </xf>
    <xf numFmtId="164" fontId="9" fillId="0" borderId="6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164" fontId="104" fillId="0" borderId="2" xfId="0" applyNumberFormat="1" applyFont="1" applyBorder="1" applyAlignment="1">
      <alignment horizontal="center" vertical="top"/>
    </xf>
    <xf numFmtId="1" fontId="104" fillId="0" borderId="2" xfId="0" applyNumberFormat="1" applyFont="1" applyBorder="1" applyAlignment="1">
      <alignment horizontal="center" vertical="top"/>
    </xf>
    <xf numFmtId="0" fontId="105" fillId="0" borderId="2" xfId="0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left" vertical="top"/>
    </xf>
    <xf numFmtId="49" fontId="0" fillId="9" borderId="7" xfId="0" applyNumberFormat="1" applyFill="1" applyBorder="1" applyAlignment="1">
      <alignment vertical="top"/>
    </xf>
    <xf numFmtId="0" fontId="0" fillId="9" borderId="6" xfId="0" applyFill="1" applyBorder="1" applyAlignment="1">
      <alignment horizontal="center" vertical="top"/>
    </xf>
    <xf numFmtId="0" fontId="9" fillId="9" borderId="1" xfId="0" applyFont="1" applyFill="1" applyBorder="1" applyAlignment="1">
      <alignment horizontal="center" vertical="top"/>
    </xf>
    <xf numFmtId="0" fontId="3" fillId="11" borderId="2" xfId="0" applyFont="1" applyFill="1" applyBorder="1" applyAlignment="1">
      <alignment horizontal="center" vertical="center"/>
    </xf>
    <xf numFmtId="164" fontId="9" fillId="9" borderId="4" xfId="0" applyNumberFormat="1" applyFont="1" applyFill="1" applyBorder="1" applyAlignment="1">
      <alignment horizontal="right" vertical="top"/>
    </xf>
    <xf numFmtId="0" fontId="10" fillId="9" borderId="10" xfId="0" applyFont="1" applyFill="1" applyBorder="1" applyAlignment="1">
      <alignment horizontal="center" vertical="top"/>
    </xf>
    <xf numFmtId="0" fontId="10" fillId="9" borderId="1" xfId="0" applyFont="1" applyFill="1" applyBorder="1" applyAlignment="1">
      <alignment horizontal="center" vertical="top"/>
    </xf>
    <xf numFmtId="164" fontId="9" fillId="9" borderId="10" xfId="0" applyNumberFormat="1" applyFont="1" applyFill="1" applyBorder="1" applyAlignment="1">
      <alignment horizontal="right" vertical="top"/>
    </xf>
    <xf numFmtId="0" fontId="9" fillId="9" borderId="5" xfId="0" applyFont="1" applyFill="1" applyBorder="1" applyAlignment="1">
      <alignment horizontal="center" vertical="top"/>
    </xf>
    <xf numFmtId="0" fontId="10" fillId="9" borderId="5" xfId="0" applyFont="1" applyFill="1" applyBorder="1" applyAlignment="1">
      <alignment horizontal="center" vertical="top"/>
    </xf>
    <xf numFmtId="164" fontId="31" fillId="9" borderId="1" xfId="0" applyNumberFormat="1" applyFont="1" applyFill="1" applyBorder="1" applyAlignment="1">
      <alignment horizontal="center" vertical="top"/>
    </xf>
    <xf numFmtId="0" fontId="6" fillId="9" borderId="1" xfId="0" applyFont="1" applyFill="1" applyBorder="1" applyAlignment="1">
      <alignment horizontal="center" vertical="top"/>
    </xf>
    <xf numFmtId="164" fontId="0" fillId="9" borderId="1" xfId="0" applyNumberFormat="1" applyFill="1" applyBorder="1" applyAlignment="1">
      <alignment horizontal="center" vertical="top"/>
    </xf>
    <xf numFmtId="164" fontId="75" fillId="0" borderId="30" xfId="0" applyNumberFormat="1" applyFont="1" applyBorder="1" applyAlignment="1">
      <alignment horizontal="center" vertical="top"/>
    </xf>
    <xf numFmtId="0" fontId="107" fillId="0" borderId="30" xfId="0" applyFont="1" applyBorder="1" applyAlignment="1">
      <alignment horizontal="center" vertical="top"/>
    </xf>
    <xf numFmtId="164" fontId="75" fillId="0" borderId="34" xfId="0" applyNumberFormat="1" applyFont="1" applyBorder="1" applyAlignment="1">
      <alignment horizontal="center" vertical="top"/>
    </xf>
    <xf numFmtId="0" fontId="107" fillId="0" borderId="34" xfId="0" applyFont="1" applyBorder="1" applyAlignment="1">
      <alignment horizontal="center" vertical="top"/>
    </xf>
    <xf numFmtId="0" fontId="82" fillId="9" borderId="1" xfId="0" applyFont="1" applyFill="1" applyBorder="1" applyAlignment="1">
      <alignment horizontal="center"/>
    </xf>
    <xf numFmtId="2" fontId="83" fillId="9" borderId="2" xfId="0" applyNumberFormat="1" applyFont="1" applyFill="1" applyBorder="1" applyAlignment="1">
      <alignment horizontal="center"/>
    </xf>
    <xf numFmtId="0" fontId="82" fillId="9" borderId="1" xfId="0" applyFont="1" applyFill="1" applyBorder="1" applyAlignment="1">
      <alignment horizontal="right"/>
    </xf>
    <xf numFmtId="0" fontId="82" fillId="9" borderId="2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/>
    </xf>
    <xf numFmtId="1" fontId="0" fillId="9" borderId="7" xfId="0" applyNumberFormat="1" applyFill="1" applyBorder="1" applyAlignment="1">
      <alignment horizontal="center"/>
    </xf>
    <xf numFmtId="2" fontId="6" fillId="9" borderId="7" xfId="0" applyNumberFormat="1" applyFont="1" applyFill="1" applyBorder="1" applyAlignment="1">
      <alignment horizontal="center"/>
    </xf>
    <xf numFmtId="1" fontId="0" fillId="9" borderId="24" xfId="0" applyNumberFormat="1" applyFill="1" applyBorder="1" applyAlignment="1">
      <alignment horizontal="center"/>
    </xf>
    <xf numFmtId="2" fontId="6" fillId="9" borderId="26" xfId="0" applyNumberFormat="1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2" fontId="10" fillId="12" borderId="2" xfId="0" applyNumberFormat="1" applyFont="1" applyFill="1" applyBorder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3" fontId="9" fillId="13" borderId="1" xfId="0" applyNumberFormat="1" applyFont="1" applyFill="1" applyBorder="1" applyAlignment="1">
      <alignment horizontal="center"/>
    </xf>
    <xf numFmtId="0" fontId="13" fillId="13" borderId="1" xfId="0" applyFont="1" applyFill="1" applyBorder="1" applyAlignment="1">
      <alignment horizontal="center"/>
    </xf>
    <xf numFmtId="2" fontId="12" fillId="13" borderId="1" xfId="0" applyNumberFormat="1" applyFont="1" applyFill="1" applyBorder="1" applyAlignment="1">
      <alignment horizontal="center"/>
    </xf>
    <xf numFmtId="3" fontId="13" fillId="13" borderId="1" xfId="0" applyNumberFormat="1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1" fontId="0" fillId="13" borderId="7" xfId="0" applyNumberFormat="1" applyFill="1" applyBorder="1" applyAlignment="1">
      <alignment horizontal="center"/>
    </xf>
    <xf numFmtId="2" fontId="6" fillId="13" borderId="7" xfId="0" applyNumberFormat="1" applyFont="1" applyFill="1" applyBorder="1" applyAlignment="1">
      <alignment horizontal="center"/>
    </xf>
    <xf numFmtId="1" fontId="0" fillId="13" borderId="24" xfId="0" applyNumberFormat="1" applyFill="1" applyBorder="1"/>
    <xf numFmtId="1" fontId="6" fillId="13" borderId="26" xfId="0" applyNumberFormat="1" applyFont="1" applyFill="1" applyBorder="1" applyAlignment="1">
      <alignment horizontal="center"/>
    </xf>
    <xf numFmtId="1" fontId="0" fillId="13" borderId="24" xfId="0" applyNumberFormat="1" applyFill="1" applyBorder="1" applyAlignment="1">
      <alignment horizontal="center"/>
    </xf>
    <xf numFmtId="2" fontId="6" fillId="13" borderId="26" xfId="0" applyNumberFormat="1" applyFont="1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2" fontId="85" fillId="13" borderId="8" xfId="0" applyNumberFormat="1" applyFont="1" applyFill="1" applyBorder="1" applyAlignment="1">
      <alignment horizontal="center" vertical="center"/>
    </xf>
    <xf numFmtId="3" fontId="13" fillId="13" borderId="21" xfId="0" applyNumberFormat="1" applyFont="1" applyFill="1" applyBorder="1" applyAlignment="1">
      <alignment horizontal="center" vertical="center"/>
    </xf>
    <xf numFmtId="3" fontId="13" fillId="13" borderId="8" xfId="0" applyNumberFormat="1" applyFont="1" applyFill="1" applyBorder="1" applyAlignment="1">
      <alignment horizontal="center" vertical="center"/>
    </xf>
    <xf numFmtId="0" fontId="77" fillId="12" borderId="11" xfId="0" applyFont="1" applyFill="1" applyBorder="1" applyAlignment="1">
      <alignment horizontal="center"/>
    </xf>
    <xf numFmtId="0" fontId="77" fillId="12" borderId="12" xfId="0" applyFont="1" applyFill="1" applyBorder="1" applyAlignment="1">
      <alignment horizontal="center"/>
    </xf>
    <xf numFmtId="4" fontId="78" fillId="12" borderId="2" xfId="0" applyNumberFormat="1" applyFont="1" applyFill="1" applyBorder="1" applyAlignment="1">
      <alignment horizontal="center"/>
    </xf>
    <xf numFmtId="0" fontId="20" fillId="12" borderId="7" xfId="0" applyFont="1" applyFill="1" applyBorder="1" applyAlignment="1">
      <alignment horizontal="center" vertical="top"/>
    </xf>
    <xf numFmtId="2" fontId="53" fillId="12" borderId="7" xfId="0" applyNumberFormat="1" applyFont="1" applyFill="1" applyBorder="1" applyAlignment="1">
      <alignment horizontal="center" vertical="top"/>
    </xf>
    <xf numFmtId="0" fontId="13" fillId="12" borderId="2" xfId="0" applyFont="1" applyFill="1" applyBorder="1" applyAlignment="1">
      <alignment horizontal="center" vertical="center"/>
    </xf>
    <xf numFmtId="0" fontId="10" fillId="12" borderId="1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5" fillId="2" borderId="2" xfId="0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right" vertical="top"/>
    </xf>
    <xf numFmtId="164" fontId="3" fillId="0" borderId="30" xfId="0" applyNumberFormat="1" applyFont="1" applyBorder="1" applyAlignment="1">
      <alignment horizontal="right" vertical="top"/>
    </xf>
    <xf numFmtId="0" fontId="3" fillId="0" borderId="30" xfId="0" applyFont="1" applyBorder="1" applyAlignment="1">
      <alignment horizontal="left" vertical="top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76" fillId="0" borderId="2" xfId="0" applyFont="1" applyBorder="1" applyAlignment="1">
      <alignment horizontal="center"/>
    </xf>
    <xf numFmtId="2" fontId="17" fillId="4" borderId="2" xfId="0" applyNumberFormat="1" applyFont="1" applyFill="1" applyBorder="1" applyAlignment="1">
      <alignment horizontal="center"/>
    </xf>
    <xf numFmtId="2" fontId="17" fillId="6" borderId="2" xfId="0" applyNumberFormat="1" applyFont="1" applyFill="1" applyBorder="1" applyAlignment="1">
      <alignment horizontal="center"/>
    </xf>
    <xf numFmtId="0" fontId="75" fillId="0" borderId="11" xfId="0" applyFont="1" applyBorder="1"/>
    <xf numFmtId="0" fontId="75" fillId="0" borderId="17" xfId="0" applyFont="1" applyBorder="1"/>
    <xf numFmtId="0" fontId="75" fillId="0" borderId="15" xfId="0" applyFont="1" applyBorder="1"/>
    <xf numFmtId="10" fontId="4" fillId="0" borderId="6" xfId="0" applyNumberFormat="1" applyFont="1" applyBorder="1" applyAlignment="1">
      <alignment horizontal="center"/>
    </xf>
    <xf numFmtId="0" fontId="31" fillId="12" borderId="1" xfId="0" applyFont="1" applyFill="1" applyBorder="1" applyAlignment="1">
      <alignment vertical="top"/>
    </xf>
    <xf numFmtId="1" fontId="31" fillId="12" borderId="1" xfId="0" applyNumberFormat="1" applyFont="1" applyFill="1" applyBorder="1" applyAlignment="1">
      <alignment horizontal="center" vertical="top"/>
    </xf>
    <xf numFmtId="0" fontId="31" fillId="12" borderId="1" xfId="0" applyFont="1" applyFill="1" applyBorder="1" applyAlignment="1">
      <alignment horizontal="center" vertical="top"/>
    </xf>
    <xf numFmtId="1" fontId="9" fillId="12" borderId="1" xfId="0" applyNumberFormat="1" applyFont="1" applyFill="1" applyBorder="1" applyAlignment="1">
      <alignment horizontal="center" vertical="top"/>
    </xf>
    <xf numFmtId="0" fontId="108" fillId="0" borderId="11" xfId="0" applyFont="1" applyBorder="1" applyAlignment="1">
      <alignment vertical="center"/>
    </xf>
    <xf numFmtId="1" fontId="108" fillId="0" borderId="14" xfId="0" applyNumberFormat="1" applyFont="1" applyBorder="1" applyAlignment="1">
      <alignment horizontal="center" vertical="center"/>
    </xf>
    <xf numFmtId="2" fontId="108" fillId="0" borderId="14" xfId="0" applyNumberFormat="1" applyFont="1" applyBorder="1" applyAlignment="1">
      <alignment horizontal="center" vertical="center"/>
    </xf>
    <xf numFmtId="2" fontId="76" fillId="0" borderId="12" xfId="0" applyNumberFormat="1" applyFont="1" applyBorder="1" applyAlignment="1">
      <alignment horizontal="center" vertical="center"/>
    </xf>
    <xf numFmtId="0" fontId="108" fillId="0" borderId="15" xfId="0" applyFont="1" applyBorder="1" applyAlignment="1">
      <alignment vertical="center"/>
    </xf>
    <xf numFmtId="1" fontId="108" fillId="0" borderId="16" xfId="0" applyNumberFormat="1" applyFont="1" applyBorder="1" applyAlignment="1">
      <alignment horizontal="center" vertical="center"/>
    </xf>
    <xf numFmtId="2" fontId="108" fillId="0" borderId="16" xfId="0" applyNumberFormat="1" applyFont="1" applyBorder="1" applyAlignment="1">
      <alignment horizontal="center" vertical="center"/>
    </xf>
    <xf numFmtId="2" fontId="76" fillId="0" borderId="13" xfId="0" applyNumberFormat="1" applyFont="1" applyBorder="1" applyAlignment="1">
      <alignment horizontal="center" vertical="center"/>
    </xf>
    <xf numFmtId="0" fontId="48" fillId="0" borderId="0" xfId="0" applyFont="1"/>
    <xf numFmtId="0" fontId="75" fillId="0" borderId="0" xfId="0" applyFont="1"/>
    <xf numFmtId="0" fontId="93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2" fontId="0" fillId="6" borderId="10" xfId="0" applyNumberFormat="1" applyFill="1" applyBorder="1" applyAlignment="1">
      <alignment horizontal="center" vertical="center"/>
    </xf>
    <xf numFmtId="2" fontId="0" fillId="6" borderId="5" xfId="0" applyNumberForma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top"/>
    </xf>
    <xf numFmtId="2" fontId="0" fillId="2" borderId="14" xfId="0" applyNumberFormat="1" applyFill="1" applyBorder="1" applyAlignment="1">
      <alignment horizontal="center" vertical="top"/>
    </xf>
    <xf numFmtId="2" fontId="0" fillId="2" borderId="12" xfId="0" applyNumberFormat="1" applyFill="1" applyBorder="1" applyAlignment="1">
      <alignment horizontal="center" vertical="top"/>
    </xf>
    <xf numFmtId="2" fontId="0" fillId="3" borderId="11" xfId="0" applyNumberFormat="1" applyFill="1" applyBorder="1" applyAlignment="1">
      <alignment horizontal="center" vertical="top"/>
    </xf>
    <xf numFmtId="2" fontId="0" fillId="3" borderId="14" xfId="0" applyNumberFormat="1" applyFill="1" applyBorder="1" applyAlignment="1">
      <alignment horizontal="center" vertical="top"/>
    </xf>
    <xf numFmtId="2" fontId="0" fillId="3" borderId="12" xfId="0" applyNumberFormat="1" applyFill="1" applyBorder="1" applyAlignment="1">
      <alignment horizontal="center" vertical="top"/>
    </xf>
    <xf numFmtId="2" fontId="0" fillId="4" borderId="11" xfId="0" applyNumberFormat="1" applyFill="1" applyBorder="1" applyAlignment="1">
      <alignment horizontal="center" vertical="top"/>
    </xf>
    <xf numFmtId="2" fontId="0" fillId="4" borderId="14" xfId="0" applyNumberFormat="1" applyFill="1" applyBorder="1" applyAlignment="1">
      <alignment horizontal="center" vertical="top"/>
    </xf>
    <xf numFmtId="2" fontId="0" fillId="4" borderId="12" xfId="0" applyNumberFormat="1" applyFill="1" applyBorder="1" applyAlignment="1">
      <alignment horizontal="center" vertical="top"/>
    </xf>
    <xf numFmtId="2" fontId="0" fillId="6" borderId="11" xfId="0" applyNumberFormat="1" applyFill="1" applyBorder="1" applyAlignment="1">
      <alignment horizontal="center" vertical="top"/>
    </xf>
    <xf numFmtId="2" fontId="0" fillId="6" borderId="14" xfId="0" applyNumberFormat="1" applyFill="1" applyBorder="1" applyAlignment="1">
      <alignment horizontal="center" vertical="top"/>
    </xf>
    <xf numFmtId="2" fontId="0" fillId="6" borderId="12" xfId="0" applyNumberFormat="1" applyFill="1" applyBorder="1" applyAlignment="1">
      <alignment horizontal="center" vertical="top"/>
    </xf>
    <xf numFmtId="2" fontId="0" fillId="2" borderId="4" xfId="0" applyNumberFormat="1" applyFill="1" applyBorder="1" applyAlignment="1">
      <alignment horizontal="center" vertical="top"/>
    </xf>
    <xf numFmtId="2" fontId="0" fillId="2" borderId="10" xfId="0" applyNumberFormat="1" applyFill="1" applyBorder="1" applyAlignment="1">
      <alignment horizontal="center" vertical="top"/>
    </xf>
    <xf numFmtId="2" fontId="0" fillId="2" borderId="5" xfId="0" applyNumberFormat="1" applyFill="1" applyBorder="1" applyAlignment="1">
      <alignment horizontal="center" vertical="top"/>
    </xf>
    <xf numFmtId="2" fontId="0" fillId="3" borderId="4" xfId="0" applyNumberFormat="1" applyFill="1" applyBorder="1" applyAlignment="1">
      <alignment horizontal="center" vertical="top"/>
    </xf>
    <xf numFmtId="2" fontId="0" fillId="3" borderId="10" xfId="0" applyNumberFormat="1" applyFill="1" applyBorder="1" applyAlignment="1">
      <alignment horizontal="center" vertical="top"/>
    </xf>
    <xf numFmtId="2" fontId="0" fillId="3" borderId="5" xfId="0" applyNumberFormat="1" applyFill="1" applyBorder="1" applyAlignment="1">
      <alignment horizontal="center" vertical="top"/>
    </xf>
    <xf numFmtId="2" fontId="0" fillId="4" borderId="4" xfId="0" applyNumberFormat="1" applyFill="1" applyBorder="1" applyAlignment="1">
      <alignment horizontal="center" vertical="top"/>
    </xf>
    <xf numFmtId="2" fontId="0" fillId="4" borderId="10" xfId="0" applyNumberFormat="1" applyFill="1" applyBorder="1" applyAlignment="1">
      <alignment horizontal="center" vertical="top"/>
    </xf>
    <xf numFmtId="2" fontId="0" fillId="4" borderId="5" xfId="0" applyNumberFormat="1" applyFill="1" applyBorder="1" applyAlignment="1">
      <alignment horizontal="center" vertical="top"/>
    </xf>
    <xf numFmtId="2" fontId="0" fillId="6" borderId="4" xfId="0" applyNumberFormat="1" applyFill="1" applyBorder="1" applyAlignment="1">
      <alignment horizontal="center" vertical="top"/>
    </xf>
    <xf numFmtId="2" fontId="0" fillId="6" borderId="10" xfId="0" applyNumberFormat="1" applyFill="1" applyBorder="1" applyAlignment="1">
      <alignment horizontal="center" vertical="top"/>
    </xf>
    <xf numFmtId="2" fontId="0" fillId="6" borderId="5" xfId="0" applyNumberFormat="1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0" fillId="6" borderId="11" xfId="0" applyFill="1" applyBorder="1" applyAlignment="1">
      <alignment horizontal="center" vertical="top"/>
    </xf>
    <xf numFmtId="0" fontId="0" fillId="6" borderId="1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69" fillId="0" borderId="4" xfId="0" applyFont="1" applyBorder="1" applyAlignment="1">
      <alignment horizontal="center" vertical="top"/>
    </xf>
    <xf numFmtId="0" fontId="69" fillId="0" borderId="5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8" fillId="0" borderId="4" xfId="0" applyFont="1" applyBorder="1" applyAlignment="1">
      <alignment horizontal="center" vertical="top"/>
    </xf>
    <xf numFmtId="0" fontId="28" fillId="0" borderId="5" xfId="0" applyFont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6" borderId="10" xfId="0" applyFill="1" applyBorder="1" applyAlignment="1">
      <alignment horizontal="center" vertical="top"/>
    </xf>
    <xf numFmtId="0" fontId="0" fillId="6" borderId="5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59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00FF"/>
      <color rgb="FF0000CC"/>
      <color rgb="FFFDEDF6"/>
      <color rgb="FFFBE1F0"/>
      <color rgb="FFFF00FF"/>
      <color rgb="FFFFCCFF"/>
      <color rgb="FFCC1204"/>
      <color rgb="FFA125AB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>
                <a:latin typeface="TH SarabunPSK" panose="020B0500040200020003" pitchFamily="34" charset="-34"/>
                <a:cs typeface="TH SarabunPSK" panose="020B0500040200020003" pitchFamily="34" charset="-34"/>
              </a:rPr>
              <a:t>7.1 ข้อ (1) ผลลัพธ์ด้านการผลิตและการบริการตามพันธกิจของ ยศ.ทร.</a:t>
            </a:r>
          </a:p>
          <a:p>
            <a:pPr>
              <a:defRPr sz="1600" b="1"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sz="1600" b="1" u="sng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(ด้านการผลิตกำลังพล)</a:t>
            </a:r>
          </a:p>
        </c:rich>
      </c:tx>
      <c:layout>
        <c:manualLayout>
          <c:xMode val="edge"/>
          <c:yMode val="edge"/>
          <c:x val="0.2929021189208415"/>
          <c:y val="2.3148274570302878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635205827710957E-2"/>
          <c:y val="0.17835339607651152"/>
          <c:w val="0.91811296867558045"/>
          <c:h val="0.56259295829867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'7.1 (1)'!$B$167</c:f>
              <c:strCache>
                <c:ptCount val="1"/>
                <c:pt idx="0">
                  <c:v>นักเรียนจ่า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(1)'!$C$166:$F$166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(1)'!$C$167:$F$167</c:f>
              <c:numCache>
                <c:formatCode>General</c:formatCode>
                <c:ptCount val="4"/>
                <c:pt idx="1">
                  <c:v>100</c:v>
                </c:pt>
                <c:pt idx="2">
                  <c:v>98.72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4-43E7-A7FC-CCEE33AE1D7D}"/>
            </c:ext>
          </c:extLst>
        </c:ser>
        <c:ser>
          <c:idx val="1"/>
          <c:order val="1"/>
          <c:tx>
            <c:strRef>
              <c:f>'7.1 (1)'!$B$168</c:f>
              <c:strCache>
                <c:ptCount val="1"/>
                <c:pt idx="0">
                  <c:v>ทหารกองประจำการ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(1)'!$C$166:$F$166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(1)'!$C$168:$F$168</c:f>
              <c:numCache>
                <c:formatCode>0.00</c:formatCode>
                <c:ptCount val="4"/>
                <c:pt idx="0">
                  <c:v>92.167509205517078</c:v>
                </c:pt>
                <c:pt idx="1">
                  <c:v>92.15</c:v>
                </c:pt>
                <c:pt idx="2">
                  <c:v>92.279616455304676</c:v>
                </c:pt>
                <c:pt idx="3">
                  <c:v>98.055903212348767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94-43E7-A7FC-CCEE33AE1D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933051392"/>
        <c:axId val="-1933049760"/>
      </c:barChart>
      <c:catAx>
        <c:axId val="-1933051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933049760"/>
        <c:crosses val="autoZero"/>
        <c:auto val="1"/>
        <c:lblAlgn val="ctr"/>
        <c:lblOffset val="100"/>
        <c:noMultiLvlLbl val="0"/>
      </c:catAx>
      <c:valAx>
        <c:axId val="-193304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ร้อยละของจำนวนผู้สำเร็จการศึกษา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3051392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layout>
        <c:manualLayout>
          <c:xMode val="edge"/>
          <c:yMode val="edge"/>
          <c:x val="0.41687258222147466"/>
          <c:y val="0.8880606887614495"/>
          <c:w val="0.21382906718627115"/>
          <c:h val="7.1535281546360838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th-TH" sz="1400" b="1"/>
              <a:t>7.1 ข้อ (2) ผลลัพธืด้านการนำยุทธศาสตร์ไปสู่การปฏิบัติในแผนปฏิบัติราชการ</a:t>
            </a:r>
          </a:p>
          <a:p>
            <a:pPr>
              <a:defRPr sz="1400" b="1"/>
            </a:pPr>
            <a:r>
              <a:rPr lang="th-TH" sz="1400" b="1" u="sng">
                <a:solidFill>
                  <a:srgbClr val="0000FF"/>
                </a:solidFill>
              </a:rPr>
              <a:t>(ตัวชี้วัดที่ 4-5 ความพึงพอใจที่มีต่อการจัดการศึกษา)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(2)'!$C$125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pattFill prst="lgConfetti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786A-4F3B-A193-430E1721C5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(2)'!$B$126:$B$134</c:f>
              <c:strCache>
                <c:ptCount val="9"/>
                <c:pt idx="0">
                  <c:v>-ทหารกองประจำการ ศฝท.ฯ</c:v>
                </c:pt>
                <c:pt idx="1">
                  <c:v>-นรจ.รร.ชุมพลฯ</c:v>
                </c:pt>
                <c:pt idx="2">
                  <c:v>-ข้าราชการ กห.ต่ำกว่าสัญญาบัตร </c:v>
                </c:pt>
                <c:pt idx="3">
                  <c:v>-พจน.และ นพจ.รร.พจ.ฯ</c:v>
                </c:pt>
                <c:pt idx="4">
                  <c:v>-นทน.รร.ชต.ฯ</c:v>
                </c:pt>
                <c:pt idx="5">
                  <c:v>-นทน.รร.สธ.ทร.ฯ</c:v>
                </c:pt>
                <c:pt idx="6">
                  <c:v>-นักศึกษา วทร.ฯ</c:v>
                </c:pt>
                <c:pt idx="7">
                  <c:v>-ผู้อบรมภาษาต่างประเทศ</c:v>
                </c:pt>
                <c:pt idx="8">
                  <c:v>รวม</c:v>
                </c:pt>
              </c:strCache>
            </c:strRef>
          </c:cat>
          <c:val>
            <c:numRef>
              <c:f>'7.1 (2)'!$C$126:$C$134</c:f>
              <c:numCache>
                <c:formatCode>General</c:formatCode>
                <c:ptCount val="9"/>
                <c:pt idx="0">
                  <c:v>4</c:v>
                </c:pt>
                <c:pt idx="2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6-48FE-8CC8-3ABDE6F58647}"/>
            </c:ext>
          </c:extLst>
        </c:ser>
        <c:ser>
          <c:idx val="1"/>
          <c:order val="1"/>
          <c:tx>
            <c:strRef>
              <c:f>'7.1 (2)'!$D$125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pattFill prst="lgConfetti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6A-4F3B-A193-430E1721C5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(2)'!$B$126:$B$134</c:f>
              <c:strCache>
                <c:ptCount val="9"/>
                <c:pt idx="0">
                  <c:v>-ทหารกองประจำการ ศฝท.ฯ</c:v>
                </c:pt>
                <c:pt idx="1">
                  <c:v>-นรจ.รร.ชุมพลฯ</c:v>
                </c:pt>
                <c:pt idx="2">
                  <c:v>-ข้าราชการ กห.ต่ำกว่าสัญญาบัตร </c:v>
                </c:pt>
                <c:pt idx="3">
                  <c:v>-พจน.และ นพจ.รร.พจ.ฯ</c:v>
                </c:pt>
                <c:pt idx="4">
                  <c:v>-นทน.รร.ชต.ฯ</c:v>
                </c:pt>
                <c:pt idx="5">
                  <c:v>-นทน.รร.สธ.ทร.ฯ</c:v>
                </c:pt>
                <c:pt idx="6">
                  <c:v>-นักศึกษา วทร.ฯ</c:v>
                </c:pt>
                <c:pt idx="7">
                  <c:v>-ผู้อบรมภาษาต่างประเทศ</c:v>
                </c:pt>
                <c:pt idx="8">
                  <c:v>รวม</c:v>
                </c:pt>
              </c:strCache>
            </c:strRef>
          </c:cat>
          <c:val>
            <c:numRef>
              <c:f>'7.1 (2)'!$D$126:$D$134</c:f>
              <c:numCache>
                <c:formatCode>General</c:formatCode>
                <c:ptCount val="9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F6-48FE-8CC8-3ABDE6F58647}"/>
            </c:ext>
          </c:extLst>
        </c:ser>
        <c:ser>
          <c:idx val="2"/>
          <c:order val="2"/>
          <c:tx>
            <c:strRef>
              <c:f>'7.1 (2)'!$E$125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pattFill prst="lgConfetti">
                <a:fgClr>
                  <a:schemeClr val="bg2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86A-4F3B-A193-430E1721C5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(2)'!$B$126:$B$134</c:f>
              <c:strCache>
                <c:ptCount val="9"/>
                <c:pt idx="0">
                  <c:v>-ทหารกองประจำการ ศฝท.ฯ</c:v>
                </c:pt>
                <c:pt idx="1">
                  <c:v>-นรจ.รร.ชุมพลฯ</c:v>
                </c:pt>
                <c:pt idx="2">
                  <c:v>-ข้าราชการ กห.ต่ำกว่าสัญญาบัตร </c:v>
                </c:pt>
                <c:pt idx="3">
                  <c:v>-พจน.และ นพจ.รร.พจ.ฯ</c:v>
                </c:pt>
                <c:pt idx="4">
                  <c:v>-นทน.รร.ชต.ฯ</c:v>
                </c:pt>
                <c:pt idx="5">
                  <c:v>-นทน.รร.สธ.ทร.ฯ</c:v>
                </c:pt>
                <c:pt idx="6">
                  <c:v>-นักศึกษา วทร.ฯ</c:v>
                </c:pt>
                <c:pt idx="7">
                  <c:v>-ผู้อบรมภาษาต่างประเทศ</c:v>
                </c:pt>
                <c:pt idx="8">
                  <c:v>รวม</c:v>
                </c:pt>
              </c:strCache>
            </c:strRef>
          </c:cat>
          <c:val>
            <c:numRef>
              <c:f>'7.1 (2)'!$E$126:$E$134</c:f>
              <c:numCache>
                <c:formatCode>General</c:formatCode>
                <c:ptCount val="9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F6-48FE-8CC8-3ABDE6F58647}"/>
            </c:ext>
          </c:extLst>
        </c:ser>
        <c:ser>
          <c:idx val="3"/>
          <c:order val="3"/>
          <c:tx>
            <c:strRef>
              <c:f>'7.1 (2)'!$F$125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pattFill prst="lgConfetti">
                <a:fgClr>
                  <a:schemeClr val="accent4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86A-4F3B-A193-430E1721C5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(2)'!$B$126:$B$134</c:f>
              <c:strCache>
                <c:ptCount val="9"/>
                <c:pt idx="0">
                  <c:v>-ทหารกองประจำการ ศฝท.ฯ</c:v>
                </c:pt>
                <c:pt idx="1">
                  <c:v>-นรจ.รร.ชุมพลฯ</c:v>
                </c:pt>
                <c:pt idx="2">
                  <c:v>-ข้าราชการ กห.ต่ำกว่าสัญญาบัตร </c:v>
                </c:pt>
                <c:pt idx="3">
                  <c:v>-พจน.และ นพจ.รร.พจ.ฯ</c:v>
                </c:pt>
                <c:pt idx="4">
                  <c:v>-นทน.รร.ชต.ฯ</c:v>
                </c:pt>
                <c:pt idx="5">
                  <c:v>-นทน.รร.สธ.ทร.ฯ</c:v>
                </c:pt>
                <c:pt idx="6">
                  <c:v>-นักศึกษา วทร.ฯ</c:v>
                </c:pt>
                <c:pt idx="7">
                  <c:v>-ผู้อบรมภาษาต่างประเทศ</c:v>
                </c:pt>
                <c:pt idx="8">
                  <c:v>รวม</c:v>
                </c:pt>
              </c:strCache>
            </c:strRef>
          </c:cat>
          <c:val>
            <c:numRef>
              <c:f>'7.1 (2)'!$F$126:$F$134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F6-48FE-8CC8-3ABDE6F586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-1854954224"/>
        <c:axId val="-1854947152"/>
      </c:barChart>
      <c:catAx>
        <c:axId val="-1854954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9669575678040245"/>
              <c:y val="0.8725725211241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47152"/>
        <c:crosses val="autoZero"/>
        <c:auto val="1"/>
        <c:lblAlgn val="ctr"/>
        <c:lblOffset val="100"/>
        <c:noMultiLvlLbl val="0"/>
      </c:catAx>
      <c:valAx>
        <c:axId val="-185494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5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968285214348208"/>
          <c:y val="0.92303146179834572"/>
          <c:w val="0.25320918049544011"/>
          <c:h val="5.7249800296702041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1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7.1 ข้อ (2) ผลลัพธ์ด้านการนำยุทธศาสตร์ไปสู่การปฏิบัติในแผนปฏิบัติราชการ</a:t>
            </a:r>
          </a:p>
          <a:p>
            <a:pPr>
              <a:defRPr b="1"/>
            </a:pPr>
            <a:r>
              <a:rPr lang="th-TH" sz="1400" b="1" u="sng">
                <a:solidFill>
                  <a:srgbClr val="0000FF"/>
                </a:solidFill>
              </a:rPr>
              <a:t>(ตัวชี้วัดที่ 5 ความพึงพอใจภาษาต่างประเทศ)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(2)'!$B$142</c:f>
              <c:strCache>
                <c:ptCount val="1"/>
                <c:pt idx="0">
                  <c:v>-หลักสูตร English for Communication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(2)'!$C$141:$F$141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(2)'!$C$142:$F$142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4-487D-AB28-DB3199E4676F}"/>
            </c:ext>
          </c:extLst>
        </c:ser>
        <c:ser>
          <c:idx val="1"/>
          <c:order val="1"/>
          <c:tx>
            <c:strRef>
              <c:f>'7.1 (2)'!$B$143</c:f>
              <c:strCache>
                <c:ptCount val="1"/>
                <c:pt idx="0">
                  <c:v>- หลักสูตรภาษามาลายูท้องถิ่นภาคใต้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(2)'!$C$141:$F$141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(2)'!$C$143:$F$143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4-487D-AB28-DB3199E4676F}"/>
            </c:ext>
          </c:extLst>
        </c:ser>
        <c:ser>
          <c:idx val="2"/>
          <c:order val="2"/>
          <c:tx>
            <c:strRef>
              <c:f>'7.1 (2)'!$B$144</c:f>
              <c:strCache>
                <c:ptCount val="1"/>
                <c:pt idx="0">
                  <c:v>- หลักสูตรภาษาพม่าระดับต้น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(2)'!$C$141:$F$141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(2)'!$C$144:$F$144</c:f>
              <c:numCache>
                <c:formatCode>General</c:formatCode>
                <c:ptCount val="4"/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74-487D-AB28-DB3199E4676F}"/>
            </c:ext>
          </c:extLst>
        </c:ser>
        <c:ser>
          <c:idx val="3"/>
          <c:order val="3"/>
          <c:tx>
            <c:strRef>
              <c:f>'7.1 (2)'!$B$145</c:f>
              <c:strCache>
                <c:ptCount val="1"/>
                <c:pt idx="0">
                  <c:v>รวม</c:v>
                </c:pt>
              </c:strCache>
            </c:strRef>
          </c:tx>
          <c:spPr>
            <a:pattFill prst="smConfetti">
              <a:fgClr>
                <a:srgbClr val="FF00FF"/>
              </a:fgClr>
              <a:bgClr>
                <a:schemeClr val="bg1"/>
              </a:bgClr>
            </a:patt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(2)'!$C$141:$F$141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(2)'!$C$145:$F$145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74-487D-AB28-DB3199E467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854948240"/>
        <c:axId val="-1854945520"/>
      </c:barChart>
      <c:catAx>
        <c:axId val="-1854948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45520"/>
        <c:crosses val="autoZero"/>
        <c:auto val="1"/>
        <c:lblAlgn val="ctr"/>
        <c:lblOffset val="100"/>
        <c:noMultiLvlLbl val="0"/>
      </c:catAx>
      <c:valAx>
        <c:axId val="-185494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4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7.2 ข้อ (3,4) ผลลัพธ์ด้านความพึงพอใของผู้รับบริการและผู้มีส่วนได้ส่วนเสีย</a:t>
            </a:r>
          </a:p>
          <a:p>
            <a:pPr>
              <a:defRPr/>
            </a:pPr>
            <a:r>
              <a:rPr lang="th-TH" u="sng">
                <a:solidFill>
                  <a:srgbClr val="0000FF"/>
                </a:solidFill>
              </a:rPr>
              <a:t>(ความ</a:t>
            </a:r>
            <a:r>
              <a:rPr lang="th-TH" u="sng">
                <a:solidFill>
                  <a:srgbClr val="FF0000"/>
                </a:solidFill>
              </a:rPr>
              <a:t>ไม่</a:t>
            </a:r>
            <a:r>
              <a:rPr lang="th-TH" u="sng">
                <a:solidFill>
                  <a:srgbClr val="0000FF"/>
                </a:solidFill>
              </a:rPr>
              <a:t>พึงพอใจ)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 (3,4)'!$D$206</c:f>
              <c:strCache>
                <c:ptCount val="1"/>
                <c:pt idx="0">
                  <c:v>-ศภษ.ฯ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(3,4)'!$E$205:$H$205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'7.2 (3,4)'!$E$206:$H$206</c:f>
              <c:numCache>
                <c:formatCode>General</c:formatCode>
                <c:ptCount val="4"/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5-4CBC-8C1B-B1B3B9FBA4FA}"/>
            </c:ext>
          </c:extLst>
        </c:ser>
        <c:ser>
          <c:idx val="1"/>
          <c:order val="1"/>
          <c:tx>
            <c:strRef>
              <c:f>'7.2 (3,4)'!$D$207</c:f>
              <c:strCache>
                <c:ptCount val="1"/>
                <c:pt idx="0">
                  <c:v>-กปศ.ฯ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(3,4)'!$E$205:$H$205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'7.2 (3,4)'!$E$207:$H$207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5-4CBC-8C1B-B1B3B9FBA4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4952592"/>
        <c:axId val="-1854946608"/>
        <c:axId val="0"/>
      </c:bar3DChart>
      <c:catAx>
        <c:axId val="-1854952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 b="1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46608"/>
        <c:crosses val="autoZero"/>
        <c:auto val="1"/>
        <c:lblAlgn val="ctr"/>
        <c:lblOffset val="100"/>
        <c:noMultiLvlLbl val="0"/>
      </c:catAx>
      <c:valAx>
        <c:axId val="-185494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ระดับความไม่พึงพอใจ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5259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th-TH" sz="1600"/>
              <a:t>7.2 ข้อ (3.4) ผลลัพธ์ด้านความพึงพอใจของผู้รับบริการและผู้มีส่วนได้ส่วนเสีย</a:t>
            </a:r>
          </a:p>
          <a:p>
            <a:pPr>
              <a:defRPr/>
            </a:pPr>
            <a:r>
              <a:rPr lang="th-TH" sz="1600" u="sng">
                <a:solidFill>
                  <a:srgbClr val="0000FF"/>
                </a:solidFill>
              </a:rPr>
              <a:t>(ภาพรวมของทุกบริการ)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 (3,4)'!$D$147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(3,4)'!$C$148:$C$153</c:f>
              <c:strCache>
                <c:ptCount val="6"/>
                <c:pt idx="0">
                  <c:v>-ด้านการผลิตกำลังพล</c:v>
                </c:pt>
                <c:pt idx="1">
                  <c:v>-ด้านการพัฒนากำลังพล</c:v>
                </c:pt>
                <c:pt idx="2">
                  <c:v>-ด้านการส่งกำลังบำรุง</c:v>
                </c:pt>
                <c:pt idx="3">
                  <c:v>-ด้านการอนุศาสนาจารย์</c:v>
                </c:pt>
                <c:pt idx="4">
                  <c:v>-ด้านการประวัติศาสตร์</c:v>
                </c:pt>
                <c:pt idx="5">
                  <c:v>ด้านการศึกษาวิเคราะห์</c:v>
                </c:pt>
              </c:strCache>
            </c:strRef>
          </c:cat>
          <c:val>
            <c:numRef>
              <c:f>'7.2 (3,4)'!$D$148:$D$153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8-4345-B82B-98FF35EC1972}"/>
            </c:ext>
          </c:extLst>
        </c:ser>
        <c:ser>
          <c:idx val="1"/>
          <c:order val="1"/>
          <c:tx>
            <c:strRef>
              <c:f>'7.2 (3,4)'!$E$147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(3,4)'!$C$148:$C$153</c:f>
              <c:strCache>
                <c:ptCount val="6"/>
                <c:pt idx="0">
                  <c:v>-ด้านการผลิตกำลังพล</c:v>
                </c:pt>
                <c:pt idx="1">
                  <c:v>-ด้านการพัฒนากำลังพล</c:v>
                </c:pt>
                <c:pt idx="2">
                  <c:v>-ด้านการส่งกำลังบำรุง</c:v>
                </c:pt>
                <c:pt idx="3">
                  <c:v>-ด้านการอนุศาสนาจารย์</c:v>
                </c:pt>
                <c:pt idx="4">
                  <c:v>-ด้านการประวัติศาสตร์</c:v>
                </c:pt>
                <c:pt idx="5">
                  <c:v>ด้านการศึกษาวิเคราะห์</c:v>
                </c:pt>
              </c:strCache>
            </c:strRef>
          </c:cat>
          <c:val>
            <c:numRef>
              <c:f>'7.2 (3,4)'!$E$148:$E$153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B8-4345-B82B-98FF35EC1972}"/>
            </c:ext>
          </c:extLst>
        </c:ser>
        <c:ser>
          <c:idx val="2"/>
          <c:order val="2"/>
          <c:tx>
            <c:strRef>
              <c:f>'7.2 (3,4)'!$F$147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(3,4)'!$C$148:$C$153</c:f>
              <c:strCache>
                <c:ptCount val="6"/>
                <c:pt idx="0">
                  <c:v>-ด้านการผลิตกำลังพล</c:v>
                </c:pt>
                <c:pt idx="1">
                  <c:v>-ด้านการพัฒนากำลังพล</c:v>
                </c:pt>
                <c:pt idx="2">
                  <c:v>-ด้านการส่งกำลังบำรุง</c:v>
                </c:pt>
                <c:pt idx="3">
                  <c:v>-ด้านการอนุศาสนาจารย์</c:v>
                </c:pt>
                <c:pt idx="4">
                  <c:v>-ด้านการประวัติศาสตร์</c:v>
                </c:pt>
                <c:pt idx="5">
                  <c:v>ด้านการศึกษาวิเคราะห์</c:v>
                </c:pt>
              </c:strCache>
            </c:strRef>
          </c:cat>
          <c:val>
            <c:numRef>
              <c:f>'7.2 (3,4)'!$F$148:$F$153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B8-4345-B82B-98FF35EC1972}"/>
            </c:ext>
          </c:extLst>
        </c:ser>
        <c:ser>
          <c:idx val="3"/>
          <c:order val="3"/>
          <c:tx>
            <c:strRef>
              <c:f>'7.2 (3,4)'!$G$147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(3,4)'!$C$148:$C$153</c:f>
              <c:strCache>
                <c:ptCount val="6"/>
                <c:pt idx="0">
                  <c:v>-ด้านการผลิตกำลังพล</c:v>
                </c:pt>
                <c:pt idx="1">
                  <c:v>-ด้านการพัฒนากำลังพล</c:v>
                </c:pt>
                <c:pt idx="2">
                  <c:v>-ด้านการส่งกำลังบำรุง</c:v>
                </c:pt>
                <c:pt idx="3">
                  <c:v>-ด้านการอนุศาสนาจารย์</c:v>
                </c:pt>
                <c:pt idx="4">
                  <c:v>-ด้านการประวัติศาสตร์</c:v>
                </c:pt>
                <c:pt idx="5">
                  <c:v>ด้านการศึกษาวิเคราะห์</c:v>
                </c:pt>
              </c:strCache>
            </c:strRef>
          </c:cat>
          <c:val>
            <c:numRef>
              <c:f>'7.2 (3,4)'!$G$148:$G$153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B8-4345-B82B-98FF35EC19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-1854951504"/>
        <c:axId val="-1854960208"/>
      </c:barChart>
      <c:catAx>
        <c:axId val="-185495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60208"/>
        <c:crosses val="autoZero"/>
        <c:auto val="1"/>
        <c:lblAlgn val="ctr"/>
        <c:lblOffset val="100"/>
        <c:noMultiLvlLbl val="0"/>
      </c:catAx>
      <c:valAx>
        <c:axId val="-185496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ระดับความพึงพอใจที่มีต่อการให้บริการ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5150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/>
              <a:t>7.2 ข้อ (3,4) ผลลัพธ์ด้านความพึงพอใจของผู้รับบริการและผู้มีส่วนได้ส่วนเสีย
</a:t>
            </a:r>
            <a:r>
              <a:rPr lang="th-TH" sz="1400" u="sng">
                <a:solidFill>
                  <a:srgbClr val="0000FF"/>
                </a:solidFill>
              </a:rPr>
              <a:t>(การพัฒนากำลังพล)</a:t>
            </a:r>
          </a:p>
        </c:rich>
      </c:tx>
      <c:layout>
        <c:manualLayout>
          <c:xMode val="edge"/>
          <c:yMode val="edge"/>
          <c:x val="0.25765502482921343"/>
          <c:y val="1.8561482205969315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 (3,4)'!$C$189</c:f>
              <c:strCache>
                <c:ptCount val="1"/>
                <c:pt idx="0">
                  <c:v>งป.58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7"/>
            <c:invertIfNegative val="0"/>
            <c:bubble3D val="0"/>
            <c:spPr>
              <a:pattFill prst="pct30">
                <a:fgClr>
                  <a:srgbClr val="0000FF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F600-48E9-A4AA-2F3ACD5880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(3,4)'!$B$190:$B$197</c:f>
              <c:strCache>
                <c:ptCount val="8"/>
                <c:pt idx="0">
                  <c:v>-รร.ชุมพลฯ (ข้าราชการ กห.)</c:v>
                </c:pt>
                <c:pt idx="1">
                  <c:v>-รร.พจ.ฯ</c:v>
                </c:pt>
                <c:pt idx="2">
                  <c:v>-รร.ชต.ฯ</c:v>
                </c:pt>
                <c:pt idx="3">
                  <c:v>-รร.สธ.ทร.ฯ (สธ.ทร.)</c:v>
                </c:pt>
                <c:pt idx="4">
                  <c:v>-รร.สธ.ทร.ฯ (อส.)</c:v>
                </c:pt>
                <c:pt idx="5">
                  <c:v>-วทร.ฯ</c:v>
                </c:pt>
                <c:pt idx="6">
                  <c:v>-ศภษ.ฯ</c:v>
                </c:pt>
                <c:pt idx="7">
                  <c:v>รวม</c:v>
                </c:pt>
              </c:strCache>
            </c:strRef>
          </c:cat>
          <c:val>
            <c:numRef>
              <c:f>'7.2 (3,4)'!$C$190:$C$197</c:f>
              <c:numCache>
                <c:formatCode>General</c:formatCode>
                <c:ptCount val="8"/>
                <c:pt idx="0">
                  <c:v>4</c:v>
                </c:pt>
                <c:pt idx="2">
                  <c:v>4</c:v>
                </c:pt>
                <c:pt idx="4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0-48E9-A4AA-2F3ACD58804C}"/>
            </c:ext>
          </c:extLst>
        </c:ser>
        <c:ser>
          <c:idx val="1"/>
          <c:order val="1"/>
          <c:tx>
            <c:strRef>
              <c:f>'7.2 (3,4)'!$D$189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7"/>
            <c:invertIfNegative val="0"/>
            <c:bubble3D val="0"/>
            <c:spPr>
              <a:pattFill prst="pct30">
                <a:fgClr>
                  <a:schemeClr val="accent2">
                    <a:lumMod val="5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600-48E9-A4AA-2F3ACD5880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(3,4)'!$B$190:$B$197</c:f>
              <c:strCache>
                <c:ptCount val="8"/>
                <c:pt idx="0">
                  <c:v>-รร.ชุมพลฯ (ข้าราชการ กห.)</c:v>
                </c:pt>
                <c:pt idx="1">
                  <c:v>-รร.พจ.ฯ</c:v>
                </c:pt>
                <c:pt idx="2">
                  <c:v>-รร.ชต.ฯ</c:v>
                </c:pt>
                <c:pt idx="3">
                  <c:v>-รร.สธ.ทร.ฯ (สธ.ทร.)</c:v>
                </c:pt>
                <c:pt idx="4">
                  <c:v>-รร.สธ.ทร.ฯ (อส.)</c:v>
                </c:pt>
                <c:pt idx="5">
                  <c:v>-วทร.ฯ</c:v>
                </c:pt>
                <c:pt idx="6">
                  <c:v>-ศภษ.ฯ</c:v>
                </c:pt>
                <c:pt idx="7">
                  <c:v>รวม</c:v>
                </c:pt>
              </c:strCache>
            </c:strRef>
          </c:cat>
          <c:val>
            <c:numRef>
              <c:f>'7.2 (3,4)'!$D$190:$D$197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00-48E9-A4AA-2F3ACD58804C}"/>
            </c:ext>
          </c:extLst>
        </c:ser>
        <c:ser>
          <c:idx val="2"/>
          <c:order val="2"/>
          <c:tx>
            <c:strRef>
              <c:f>'7.2 (3,4)'!$E$189</c:f>
              <c:strCache>
                <c:ptCount val="1"/>
                <c:pt idx="0">
                  <c:v>งป.60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7"/>
            <c:invertIfNegative val="0"/>
            <c:bubble3D val="0"/>
            <c:spPr>
              <a:pattFill prst="pct30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F600-48E9-A4AA-2F3ACD5880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(3,4)'!$B$190:$B$197</c:f>
              <c:strCache>
                <c:ptCount val="8"/>
                <c:pt idx="0">
                  <c:v>-รร.ชุมพลฯ (ข้าราชการ กห.)</c:v>
                </c:pt>
                <c:pt idx="1">
                  <c:v>-รร.พจ.ฯ</c:v>
                </c:pt>
                <c:pt idx="2">
                  <c:v>-รร.ชต.ฯ</c:v>
                </c:pt>
                <c:pt idx="3">
                  <c:v>-รร.สธ.ทร.ฯ (สธ.ทร.)</c:v>
                </c:pt>
                <c:pt idx="4">
                  <c:v>-รร.สธ.ทร.ฯ (อส.)</c:v>
                </c:pt>
                <c:pt idx="5">
                  <c:v>-วทร.ฯ</c:v>
                </c:pt>
                <c:pt idx="6">
                  <c:v>-ศภษ.ฯ</c:v>
                </c:pt>
                <c:pt idx="7">
                  <c:v>รวม</c:v>
                </c:pt>
              </c:strCache>
            </c:strRef>
          </c:cat>
          <c:val>
            <c:numRef>
              <c:f>'7.2 (3,4)'!$E$190:$E$197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00-48E9-A4AA-2F3ACD58804C}"/>
            </c:ext>
          </c:extLst>
        </c:ser>
        <c:ser>
          <c:idx val="3"/>
          <c:order val="3"/>
          <c:tx>
            <c:strRef>
              <c:f>'7.2 (3,4)'!$F$189</c:f>
              <c:strCache>
                <c:ptCount val="1"/>
                <c:pt idx="0">
                  <c:v>งป.61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(3,4)'!$B$190:$B$197</c:f>
              <c:strCache>
                <c:ptCount val="8"/>
                <c:pt idx="0">
                  <c:v>-รร.ชุมพลฯ (ข้าราชการ กห.)</c:v>
                </c:pt>
                <c:pt idx="1">
                  <c:v>-รร.พจ.ฯ</c:v>
                </c:pt>
                <c:pt idx="2">
                  <c:v>-รร.ชต.ฯ</c:v>
                </c:pt>
                <c:pt idx="3">
                  <c:v>-รร.สธ.ทร.ฯ (สธ.ทร.)</c:v>
                </c:pt>
                <c:pt idx="4">
                  <c:v>-รร.สธ.ทร.ฯ (อส.)</c:v>
                </c:pt>
                <c:pt idx="5">
                  <c:v>-วทร.ฯ</c:v>
                </c:pt>
                <c:pt idx="6">
                  <c:v>-ศภษ.ฯ</c:v>
                </c:pt>
                <c:pt idx="7">
                  <c:v>รวม</c:v>
                </c:pt>
              </c:strCache>
            </c:strRef>
          </c:cat>
          <c:val>
            <c:numRef>
              <c:f>'7.2 (3,4)'!$F$190:$F$197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3-F600-48E9-A4AA-2F3ACD5880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4955856"/>
        <c:axId val="-1854955312"/>
        <c:axId val="0"/>
      </c:bar3DChart>
      <c:catAx>
        <c:axId val="-1854955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55312"/>
        <c:crosses val="autoZero"/>
        <c:auto val="1"/>
        <c:lblAlgn val="ctr"/>
        <c:lblOffset val="100"/>
        <c:noMultiLvlLbl val="0"/>
      </c:catAx>
      <c:valAx>
        <c:axId val="-185495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ระดับความพึงพอใจของหน่วยต้นสังกัด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5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7.2 ข้อ (3,4) ผลลัพธ์ด้านความพึงพอใจของผู้รับบริการและผู้มีส่วนได้ส่วนเสีย
</a:t>
            </a:r>
            <a:r>
              <a:rPr lang="th-TH" b="1" u="sng">
                <a:solidFill>
                  <a:srgbClr val="0000FF"/>
                </a:solidFill>
              </a:rPr>
              <a:t>(การผลิตกำลังพล)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 (3,4)'!$B$178</c:f>
              <c:strCache>
                <c:ptCount val="1"/>
                <c:pt idx="0">
                  <c:v>-รร.ชุมพลฯ (นรจ.)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(3,4)'!$C$176:$F$176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'7.2 (3,4)'!$C$178:$F$178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F-40D2-B085-12D23EAE37CA}"/>
            </c:ext>
          </c:extLst>
        </c:ser>
        <c:ser>
          <c:idx val="1"/>
          <c:order val="1"/>
          <c:tx>
            <c:strRef>
              <c:f>'7.2 (3,4)'!$B$179</c:f>
              <c:strCache>
                <c:ptCount val="1"/>
                <c:pt idx="0">
                  <c:v>รวม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(3,4)'!$C$176:$F$176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'7.2 (3,4)'!$C$179:$F$179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F-40D2-B085-12D23EAE37CA}"/>
            </c:ext>
          </c:extLst>
        </c:ser>
        <c:ser>
          <c:idx val="2"/>
          <c:order val="2"/>
          <c:tx>
            <c:strRef>
              <c:f>'7.2 (3,4)'!$B$180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(3,4)'!$C$176:$F$176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'7.2 (3,4)'!$C$180:$F$180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923F-40D2-B085-12D23EAE37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4949328"/>
        <c:axId val="-1853888512"/>
        <c:axId val="0"/>
      </c:bar3DChart>
      <c:catAx>
        <c:axId val="-1854949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88512"/>
        <c:crosses val="autoZero"/>
        <c:auto val="1"/>
        <c:lblAlgn val="ctr"/>
        <c:lblOffset val="100"/>
        <c:noMultiLvlLbl val="0"/>
      </c:catAx>
      <c:valAx>
        <c:axId val="-185388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4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/>
              <a:t>7.3 ข้อ (5) ผลลัพธ์ด้านอัตรากำลัง </a:t>
            </a:r>
            <a:r>
              <a:rPr lang="th-TH" sz="1600" u="sng">
                <a:solidFill>
                  <a:srgbClr val="0000FF"/>
                </a:solidFill>
              </a:rPr>
              <a:t>(ประเภทกลุ่มชั้นยศ)</a:t>
            </a:r>
          </a:p>
        </c:rich>
      </c:tx>
      <c:layout>
        <c:manualLayout>
          <c:xMode val="edge"/>
          <c:yMode val="edge"/>
          <c:x val="0.38719670553664365"/>
          <c:y val="2.9712163416898793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(5)'!$H$56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Pt>
            <c:idx val="11"/>
            <c:invertIfNegative val="0"/>
            <c:bubble3D val="0"/>
            <c:spPr>
              <a:pattFill prst="wdUpDiag">
                <a:fgClr>
                  <a:schemeClr val="accent4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 w="9525" cap="flat" cmpd="sng" algn="ctr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38-4E26-B8BD-9CA202AFDAFF}"/>
              </c:ext>
            </c:extLst>
          </c:dPt>
          <c:cat>
            <c:strRef>
              <c:f>'7.3 (5)'!$G$57:$G$68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(5)'!$H$57:$H$68</c:f>
              <c:numCache>
                <c:formatCode>0.00</c:formatCode>
                <c:ptCount val="12"/>
                <c:pt idx="0" formatCode="General">
                  <c:v>100</c:v>
                </c:pt>
                <c:pt idx="1">
                  <c:v>85.714285714285708</c:v>
                </c:pt>
                <c:pt idx="2" formatCode="General">
                  <c:v>100</c:v>
                </c:pt>
                <c:pt idx="3">
                  <c:v>81.318681318681314</c:v>
                </c:pt>
                <c:pt idx="4">
                  <c:v>77.611940298507463</c:v>
                </c:pt>
                <c:pt idx="5">
                  <c:v>63.190184049079754</c:v>
                </c:pt>
                <c:pt idx="6">
                  <c:v>75.069252077562325</c:v>
                </c:pt>
                <c:pt idx="7">
                  <c:v>79.092702169625255</c:v>
                </c:pt>
                <c:pt idx="8">
                  <c:v>42.598870056497177</c:v>
                </c:pt>
                <c:pt idx="9">
                  <c:v>8.0519480519480524</c:v>
                </c:pt>
                <c:pt idx="10">
                  <c:v>42.933810375670838</c:v>
                </c:pt>
                <c:pt idx="11">
                  <c:v>52.54074784276127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9-4579-92A3-9648B0A621B4}"/>
            </c:ext>
          </c:extLst>
        </c:ser>
        <c:ser>
          <c:idx val="1"/>
          <c:order val="1"/>
          <c:tx>
            <c:strRef>
              <c:f>'7.3 (5)'!$I$56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Pt>
            <c:idx val="11"/>
            <c:invertIfNegative val="0"/>
            <c:bubble3D val="0"/>
            <c:spPr>
              <a:pattFill prst="wdUpDiag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9525" cap="flat" cmpd="sng" algn="ctr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938-4E26-B8BD-9CA202AFDAFF}"/>
              </c:ext>
            </c:extLst>
          </c:dPt>
          <c:cat>
            <c:strRef>
              <c:f>'7.3 (5)'!$G$57:$G$68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(5)'!$I$57:$I$68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81.318681318681314</c:v>
                </c:pt>
                <c:pt idx="4" formatCode="0.00">
                  <c:v>84.328358208955223</c:v>
                </c:pt>
                <c:pt idx="5" formatCode="0.00">
                  <c:v>64.417177914110425</c:v>
                </c:pt>
                <c:pt idx="6" formatCode="0.00">
                  <c:v>78.94736842105263</c:v>
                </c:pt>
                <c:pt idx="7" formatCode="0.00">
                  <c:v>76.72583826429981</c:v>
                </c:pt>
                <c:pt idx="8" formatCode="0.00">
                  <c:v>40.677966101694921</c:v>
                </c:pt>
                <c:pt idx="9" formatCode="0.00">
                  <c:v>8.3116883116883109</c:v>
                </c:pt>
                <c:pt idx="10" formatCode="0.00">
                  <c:v>44.543828264758496</c:v>
                </c:pt>
                <c:pt idx="11" formatCode="0.00">
                  <c:v>52.764461489293701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B9-4579-92A3-9648B0A621B4}"/>
            </c:ext>
          </c:extLst>
        </c:ser>
        <c:ser>
          <c:idx val="2"/>
          <c:order val="2"/>
          <c:tx>
            <c:strRef>
              <c:f>'7.3 (5)'!$J$56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Pt>
            <c:idx val="11"/>
            <c:invertIfNegative val="0"/>
            <c:bubble3D val="0"/>
            <c:spPr>
              <a:pattFill prst="wdUpDiag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9525" cap="flat" cmpd="sng" algn="ctr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38-4E26-B8BD-9CA202AFDAFF}"/>
              </c:ext>
            </c:extLst>
          </c:dPt>
          <c:cat>
            <c:strRef>
              <c:f>'7.3 (5)'!$G$57:$G$68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(5)'!$J$57:$J$68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85.714285714285708</c:v>
                </c:pt>
                <c:pt idx="4" formatCode="0.00">
                  <c:v>86.567164179104466</c:v>
                </c:pt>
                <c:pt idx="5" formatCode="0.00">
                  <c:v>63.190184049079754</c:v>
                </c:pt>
                <c:pt idx="6" formatCode="0.00">
                  <c:v>78.393351800554015</c:v>
                </c:pt>
                <c:pt idx="7" formatCode="0.00">
                  <c:v>78.895463510848131</c:v>
                </c:pt>
                <c:pt idx="8" formatCode="0.00">
                  <c:v>38.644067796610173</c:v>
                </c:pt>
                <c:pt idx="9" formatCode="0.00">
                  <c:v>7.5324675324675319</c:v>
                </c:pt>
                <c:pt idx="10" formatCode="0.00">
                  <c:v>44.364937388193205</c:v>
                </c:pt>
                <c:pt idx="11" formatCode="0.00">
                  <c:v>52.508788750399496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B9-4579-92A3-9648B0A621B4}"/>
            </c:ext>
          </c:extLst>
        </c:ser>
        <c:ser>
          <c:idx val="3"/>
          <c:order val="3"/>
          <c:tx>
            <c:strRef>
              <c:f>'7.3 (5)'!$K$56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Pt>
            <c:idx val="11"/>
            <c:invertIfNegative val="0"/>
            <c:bubble3D val="0"/>
            <c:spPr>
              <a:pattFill prst="wdUpDiag">
                <a:fgClr>
                  <a:schemeClr val="accent6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 w="9525" cap="flat" cmpd="sng" algn="ctr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38-4E26-B8BD-9CA202AFDAFF}"/>
              </c:ext>
            </c:extLst>
          </c:dPt>
          <c:cat>
            <c:strRef>
              <c:f>'7.3 (5)'!$G$57:$G$68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(5)'!$K$57:$K$68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81.318681318681314</c:v>
                </c:pt>
                <c:pt idx="4" formatCode="0.00">
                  <c:v>83.582089552238799</c:v>
                </c:pt>
                <c:pt idx="5" formatCode="0.00">
                  <c:v>61.963190184049076</c:v>
                </c:pt>
                <c:pt idx="6" formatCode="0.00">
                  <c:v>81.717451523545705</c:v>
                </c:pt>
                <c:pt idx="7" formatCode="0.00">
                  <c:v>80.078895463510847</c:v>
                </c:pt>
                <c:pt idx="8" formatCode="0.00">
                  <c:v>36.158192090395481</c:v>
                </c:pt>
                <c:pt idx="9" formatCode="0.00">
                  <c:v>10.38961038961039</c:v>
                </c:pt>
                <c:pt idx="10" formatCode="0.00">
                  <c:v>44.186046511627907</c:v>
                </c:pt>
                <c:pt idx="11" formatCode="0.00">
                  <c:v>52.380952380952387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B9-4579-92A3-9648B0A62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853901024"/>
        <c:axId val="-1853890688"/>
      </c:barChart>
      <c:catAx>
        <c:axId val="-1853901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8751181102362207"/>
              <c:y val="0.77808510165042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90688"/>
        <c:crosses val="autoZero"/>
        <c:auto val="1"/>
        <c:lblAlgn val="ctr"/>
        <c:lblOffset val="100"/>
        <c:noMultiLvlLbl val="0"/>
      </c:catAx>
      <c:valAx>
        <c:axId val="-185389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 b="0"/>
                  <a:t>ร้อยละของการบรรจุ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901024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b"/>
      <c:layout>
        <c:manualLayout>
          <c:xMode val="edge"/>
          <c:yMode val="edge"/>
          <c:x val="0.33712651884348882"/>
          <c:y val="0.83500859050000364"/>
          <c:w val="0.36078843626806834"/>
          <c:h val="8.7239988856141579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7.3 ข้อ (5) ผลลัพธ์ด้านอัตรากำลัง </a:t>
            </a:r>
            <a:r>
              <a:rPr lang="th-TH" sz="1600" b="1">
                <a:solidFill>
                  <a:srgbClr val="0000FF"/>
                </a:solidFill>
              </a:rPr>
              <a:t>(ประเภทกลุ่มชั้นยศ)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'7.3 (5)'!$H$56</c:f>
              <c:strCache>
                <c:ptCount val="1"/>
                <c:pt idx="0">
                  <c:v>งป.58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(5)'!$G$57:$G$68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(5)'!$H$57:$H$68</c:f>
              <c:numCache>
                <c:formatCode>0.00</c:formatCode>
                <c:ptCount val="12"/>
                <c:pt idx="0" formatCode="General">
                  <c:v>100</c:v>
                </c:pt>
                <c:pt idx="1">
                  <c:v>85.714285714285708</c:v>
                </c:pt>
                <c:pt idx="2" formatCode="General">
                  <c:v>100</c:v>
                </c:pt>
                <c:pt idx="3">
                  <c:v>81.318681318681314</c:v>
                </c:pt>
                <c:pt idx="4">
                  <c:v>77.611940298507463</c:v>
                </c:pt>
                <c:pt idx="5">
                  <c:v>63.190184049079754</c:v>
                </c:pt>
                <c:pt idx="6">
                  <c:v>75.069252077562325</c:v>
                </c:pt>
                <c:pt idx="7">
                  <c:v>79.092702169625255</c:v>
                </c:pt>
                <c:pt idx="8">
                  <c:v>42.598870056497177</c:v>
                </c:pt>
                <c:pt idx="9">
                  <c:v>8.0519480519480524</c:v>
                </c:pt>
                <c:pt idx="10">
                  <c:v>42.933810375670838</c:v>
                </c:pt>
                <c:pt idx="11">
                  <c:v>52.54074784276127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C-4A84-B6B7-F66C8EBD11AE}"/>
            </c:ext>
          </c:extLst>
        </c:ser>
        <c:ser>
          <c:idx val="1"/>
          <c:order val="1"/>
          <c:tx>
            <c:strRef>
              <c:f>'7.3 (5)'!$I$56</c:f>
              <c:strCache>
                <c:ptCount val="1"/>
                <c:pt idx="0">
                  <c:v>งป.59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(5)'!$G$57:$G$68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(5)'!$I$57:$I$68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81.318681318681314</c:v>
                </c:pt>
                <c:pt idx="4" formatCode="0.00">
                  <c:v>84.328358208955223</c:v>
                </c:pt>
                <c:pt idx="5" formatCode="0.00">
                  <c:v>64.417177914110425</c:v>
                </c:pt>
                <c:pt idx="6" formatCode="0.00">
                  <c:v>78.94736842105263</c:v>
                </c:pt>
                <c:pt idx="7" formatCode="0.00">
                  <c:v>76.72583826429981</c:v>
                </c:pt>
                <c:pt idx="8" formatCode="0.00">
                  <c:v>40.677966101694921</c:v>
                </c:pt>
                <c:pt idx="9" formatCode="0.00">
                  <c:v>8.3116883116883109</c:v>
                </c:pt>
                <c:pt idx="10" formatCode="0.00">
                  <c:v>44.543828264758496</c:v>
                </c:pt>
                <c:pt idx="11" formatCode="0.00">
                  <c:v>52.764461489293701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2C-4A84-B6B7-F66C8EBD11AE}"/>
            </c:ext>
          </c:extLst>
        </c:ser>
        <c:ser>
          <c:idx val="2"/>
          <c:order val="2"/>
          <c:tx>
            <c:strRef>
              <c:f>'7.3 (5)'!$J$56</c:f>
              <c:strCache>
                <c:ptCount val="1"/>
                <c:pt idx="0">
                  <c:v>งป.60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(5)'!$G$57:$G$68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(5)'!$J$57:$J$68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85.714285714285708</c:v>
                </c:pt>
                <c:pt idx="4" formatCode="0.00">
                  <c:v>86.567164179104466</c:v>
                </c:pt>
                <c:pt idx="5" formatCode="0.00">
                  <c:v>63.190184049079754</c:v>
                </c:pt>
                <c:pt idx="6" formatCode="0.00">
                  <c:v>78.393351800554015</c:v>
                </c:pt>
                <c:pt idx="7" formatCode="0.00">
                  <c:v>78.895463510848131</c:v>
                </c:pt>
                <c:pt idx="8" formatCode="0.00">
                  <c:v>38.644067796610173</c:v>
                </c:pt>
                <c:pt idx="9" formatCode="0.00">
                  <c:v>7.5324675324675319</c:v>
                </c:pt>
                <c:pt idx="10" formatCode="0.00">
                  <c:v>44.364937388193205</c:v>
                </c:pt>
                <c:pt idx="11" formatCode="0.00">
                  <c:v>52.508788750399496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2C-4A84-B6B7-F66C8EBD11AE}"/>
            </c:ext>
          </c:extLst>
        </c:ser>
        <c:ser>
          <c:idx val="3"/>
          <c:order val="3"/>
          <c:tx>
            <c:strRef>
              <c:f>'7.3 (5)'!$K$56</c:f>
              <c:strCache>
                <c:ptCount val="1"/>
                <c:pt idx="0">
                  <c:v>งป.61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(5)'!$G$57:$G$68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(5)'!$K$57:$K$68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81.318681318681314</c:v>
                </c:pt>
                <c:pt idx="4" formatCode="0.00">
                  <c:v>83.582089552238799</c:v>
                </c:pt>
                <c:pt idx="5" formatCode="0.00">
                  <c:v>61.963190184049076</c:v>
                </c:pt>
                <c:pt idx="6" formatCode="0.00">
                  <c:v>81.717451523545705</c:v>
                </c:pt>
                <c:pt idx="7" formatCode="0.00">
                  <c:v>80.078895463510847</c:v>
                </c:pt>
                <c:pt idx="8" formatCode="0.00">
                  <c:v>36.158192090395481</c:v>
                </c:pt>
                <c:pt idx="9" formatCode="0.00">
                  <c:v>10.38961038961039</c:v>
                </c:pt>
                <c:pt idx="10" formatCode="0.00">
                  <c:v>44.186046511627907</c:v>
                </c:pt>
                <c:pt idx="11" formatCode="0.00">
                  <c:v>52.380952380952387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2C-4A84-B6B7-F66C8EBD11A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853893952"/>
        <c:axId val="-1853898848"/>
      </c:lineChart>
      <c:catAx>
        <c:axId val="-1853893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8348657368408421"/>
              <c:y val="0.702885383474222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98848"/>
        <c:crosses val="autoZero"/>
        <c:auto val="1"/>
        <c:lblAlgn val="ctr"/>
        <c:lblOffset val="100"/>
        <c:noMultiLvlLbl val="0"/>
      </c:catAx>
      <c:valAx>
        <c:axId val="-185389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ร้อยละของการบรรจุ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9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792380961315447"/>
          <c:y val="0.81686531658459083"/>
          <c:w val="0.36415238077369111"/>
          <c:h val="7.9202295974685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7.3 ข้อ (5) ผลลัพธ์ด้านอัตรากำลัง </a:t>
            </a:r>
            <a:r>
              <a:rPr lang="th-TH">
                <a:solidFill>
                  <a:srgbClr val="0000FF"/>
                </a:solidFill>
              </a:rPr>
              <a:t>(ประเภทกลุ่มงานสายวิทยาการใน ยศ.)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(5)'!$D$86</c:f>
              <c:strCache>
                <c:ptCount val="1"/>
                <c:pt idx="0">
                  <c:v>งป.58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pct90">
                <a:fgClr>
                  <a:srgbClr val="0070C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B3-4EDA-9D96-F1043A20A344}"/>
              </c:ext>
            </c:extLst>
          </c:dPt>
          <c:cat>
            <c:strRef>
              <c:f>'7.3 (5)'!$C$87:$C$94</c:f>
              <c:strCache>
                <c:ptCount val="8"/>
                <c:pt idx="0">
                  <c:v>ครูคณิตศาสตร์</c:v>
                </c:pt>
                <c:pt idx="1">
                  <c:v>ครูภาษา</c:v>
                </c:pt>
                <c:pt idx="2">
                  <c:v>ครูพลศึกษา</c:v>
                </c:pt>
                <c:pt idx="3">
                  <c:v>บรรณารักษ์</c:v>
                </c:pt>
                <c:pt idx="4">
                  <c:v>ประวัติศาสตร์</c:v>
                </c:pt>
                <c:pt idx="5">
                  <c:v>อนุศาสนาจารย์</c:v>
                </c:pt>
                <c:pt idx="6">
                  <c:v>บริหารการศึกษา</c:v>
                </c:pt>
                <c:pt idx="7">
                  <c:v>รวม</c:v>
                </c:pt>
              </c:strCache>
            </c:strRef>
          </c:cat>
          <c:val>
            <c:numRef>
              <c:f>'7.3 (5)'!$D$87:$D$94</c:f>
              <c:numCache>
                <c:formatCode>0.00</c:formatCode>
                <c:ptCount val="8"/>
                <c:pt idx="0">
                  <c:v>37.5</c:v>
                </c:pt>
                <c:pt idx="1">
                  <c:v>58.82352941176471</c:v>
                </c:pt>
                <c:pt idx="2">
                  <c:v>50</c:v>
                </c:pt>
                <c:pt idx="3">
                  <c:v>40</c:v>
                </c:pt>
                <c:pt idx="4">
                  <c:v>100</c:v>
                </c:pt>
                <c:pt idx="5">
                  <c:v>64.285714285714292</c:v>
                </c:pt>
                <c:pt idx="6">
                  <c:v>100</c:v>
                </c:pt>
                <c:pt idx="7">
                  <c:v>68.115942028985515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3-4EDA-9D96-F1043A20A344}"/>
            </c:ext>
          </c:extLst>
        </c:ser>
        <c:ser>
          <c:idx val="1"/>
          <c:order val="1"/>
          <c:tx>
            <c:strRef>
              <c:f>'7.3 (5)'!$E$86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pct90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3B3-4EDA-9D96-F1043A20A344}"/>
              </c:ext>
            </c:extLst>
          </c:dPt>
          <c:cat>
            <c:strRef>
              <c:f>'7.3 (5)'!$C$87:$C$94</c:f>
              <c:strCache>
                <c:ptCount val="8"/>
                <c:pt idx="0">
                  <c:v>ครูคณิตศาสตร์</c:v>
                </c:pt>
                <c:pt idx="1">
                  <c:v>ครูภาษา</c:v>
                </c:pt>
                <c:pt idx="2">
                  <c:v>ครูพลศึกษา</c:v>
                </c:pt>
                <c:pt idx="3">
                  <c:v>บรรณารักษ์</c:v>
                </c:pt>
                <c:pt idx="4">
                  <c:v>ประวัติศาสตร์</c:v>
                </c:pt>
                <c:pt idx="5">
                  <c:v>อนุศาสนาจารย์</c:v>
                </c:pt>
                <c:pt idx="6">
                  <c:v>บริหารการศึกษา</c:v>
                </c:pt>
                <c:pt idx="7">
                  <c:v>รวม</c:v>
                </c:pt>
              </c:strCache>
            </c:strRef>
          </c:cat>
          <c:val>
            <c:numRef>
              <c:f>'7.3 (5)'!$E$87:$E$94</c:f>
              <c:numCache>
                <c:formatCode>0.00</c:formatCode>
                <c:ptCount val="8"/>
                <c:pt idx="0">
                  <c:v>37.5</c:v>
                </c:pt>
                <c:pt idx="1">
                  <c:v>58.82352941176471</c:v>
                </c:pt>
                <c:pt idx="2">
                  <c:v>50</c:v>
                </c:pt>
                <c:pt idx="3">
                  <c:v>40</c:v>
                </c:pt>
                <c:pt idx="4">
                  <c:v>100</c:v>
                </c:pt>
                <c:pt idx="5">
                  <c:v>64.285714285714292</c:v>
                </c:pt>
                <c:pt idx="6">
                  <c:v>100</c:v>
                </c:pt>
                <c:pt idx="7">
                  <c:v>68.115942028985515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B3-4EDA-9D96-F1043A20A344}"/>
            </c:ext>
          </c:extLst>
        </c:ser>
        <c:ser>
          <c:idx val="2"/>
          <c:order val="2"/>
          <c:tx>
            <c:strRef>
              <c:f>'7.3 (5)'!$F$86</c:f>
              <c:strCache>
                <c:ptCount val="1"/>
                <c:pt idx="0">
                  <c:v>งป.60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pct90">
                <a:fgClr>
                  <a:schemeClr val="bg2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3B3-4EDA-9D96-F1043A20A344}"/>
              </c:ext>
            </c:extLst>
          </c:dPt>
          <c:cat>
            <c:strRef>
              <c:f>'7.3 (5)'!$C$87:$C$94</c:f>
              <c:strCache>
                <c:ptCount val="8"/>
                <c:pt idx="0">
                  <c:v>ครูคณิตศาสตร์</c:v>
                </c:pt>
                <c:pt idx="1">
                  <c:v>ครูภาษา</c:v>
                </c:pt>
                <c:pt idx="2">
                  <c:v>ครูพลศึกษา</c:v>
                </c:pt>
                <c:pt idx="3">
                  <c:v>บรรณารักษ์</c:v>
                </c:pt>
                <c:pt idx="4">
                  <c:v>ประวัติศาสตร์</c:v>
                </c:pt>
                <c:pt idx="5">
                  <c:v>อนุศาสนาจารย์</c:v>
                </c:pt>
                <c:pt idx="6">
                  <c:v>บริหารการศึกษา</c:v>
                </c:pt>
                <c:pt idx="7">
                  <c:v>รวม</c:v>
                </c:pt>
              </c:strCache>
            </c:strRef>
          </c:cat>
          <c:val>
            <c:numRef>
              <c:f>'7.3 (5)'!$F$87:$F$94</c:f>
              <c:numCache>
                <c:formatCode>0.00</c:formatCode>
                <c:ptCount val="8"/>
                <c:pt idx="0">
                  <c:v>37.5</c:v>
                </c:pt>
                <c:pt idx="1">
                  <c:v>58.82352941176471</c:v>
                </c:pt>
                <c:pt idx="2">
                  <c:v>50</c:v>
                </c:pt>
                <c:pt idx="3">
                  <c:v>40</c:v>
                </c:pt>
                <c:pt idx="4">
                  <c:v>100</c:v>
                </c:pt>
                <c:pt idx="5">
                  <c:v>64.285714285714292</c:v>
                </c:pt>
                <c:pt idx="6">
                  <c:v>100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B3-4EDA-9D96-F1043A20A344}"/>
            </c:ext>
          </c:extLst>
        </c:ser>
        <c:ser>
          <c:idx val="3"/>
          <c:order val="3"/>
          <c:tx>
            <c:strRef>
              <c:f>'7.3 (5)'!$G$86</c:f>
              <c:strCache>
                <c:ptCount val="1"/>
                <c:pt idx="0">
                  <c:v>งป.61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pct40">
                <a:fgClr>
                  <a:schemeClr val="accent4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3B3-4EDA-9D96-F1043A20A344}"/>
              </c:ext>
            </c:extLst>
          </c:dPt>
          <c:cat>
            <c:strRef>
              <c:f>'7.3 (5)'!$C$87:$C$94</c:f>
              <c:strCache>
                <c:ptCount val="8"/>
                <c:pt idx="0">
                  <c:v>ครูคณิตศาสตร์</c:v>
                </c:pt>
                <c:pt idx="1">
                  <c:v>ครูภาษา</c:v>
                </c:pt>
                <c:pt idx="2">
                  <c:v>ครูพลศึกษา</c:v>
                </c:pt>
                <c:pt idx="3">
                  <c:v>บรรณารักษ์</c:v>
                </c:pt>
                <c:pt idx="4">
                  <c:v>ประวัติศาสตร์</c:v>
                </c:pt>
                <c:pt idx="5">
                  <c:v>อนุศาสนาจารย์</c:v>
                </c:pt>
                <c:pt idx="6">
                  <c:v>บริหารการศึกษา</c:v>
                </c:pt>
                <c:pt idx="7">
                  <c:v>รวม</c:v>
                </c:pt>
              </c:strCache>
            </c:strRef>
          </c:cat>
          <c:val>
            <c:numRef>
              <c:f>'7.3 (5)'!$G$87:$G$94</c:f>
              <c:numCache>
                <c:formatCode>0.00</c:formatCode>
                <c:ptCount val="8"/>
                <c:pt idx="0">
                  <c:v>37.5</c:v>
                </c:pt>
                <c:pt idx="1">
                  <c:v>58.82352941176471</c:v>
                </c:pt>
                <c:pt idx="2">
                  <c:v>50</c:v>
                </c:pt>
                <c:pt idx="3">
                  <c:v>40</c:v>
                </c:pt>
                <c:pt idx="4">
                  <c:v>100</c:v>
                </c:pt>
                <c:pt idx="5">
                  <c:v>64.285714285714292</c:v>
                </c:pt>
                <c:pt idx="6">
                  <c:v>100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B3-4EDA-9D96-F1043A20A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853901568"/>
        <c:axId val="-1853900480"/>
      </c:barChart>
      <c:catAx>
        <c:axId val="-1853901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50978731028094992"/>
              <c:y val="0.846934298719160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2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900480"/>
        <c:crosses val="autoZero"/>
        <c:auto val="1"/>
        <c:lblAlgn val="ctr"/>
        <c:lblOffset val="100"/>
        <c:noMultiLvlLbl val="0"/>
      </c:catAx>
      <c:valAx>
        <c:axId val="-185390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ร้อยละของการบรรจุ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901568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2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7.3 ข้อ (6) ผลลัพธ์ด้านบรรยากาศการทำงาน</a:t>
            </a:r>
          </a:p>
          <a:p>
            <a:pPr>
              <a:defRPr b="1"/>
            </a:pPr>
            <a:r>
              <a:rPr lang="th-TH" b="1" u="sng">
                <a:solidFill>
                  <a:srgbClr val="0000FF"/>
                </a:solidFill>
              </a:rPr>
              <a:t>(กิจกรรมส่งเสริมบรรยากาศการทำงาน)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(6)'!$B$88:$C$88</c:f>
              <c:strCache>
                <c:ptCount val="2"/>
                <c:pt idx="0">
                  <c:v>-บรรยากาศการทำงาน (จำนวนครั้งจัด 5ส.)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(6)'!$D$87:$G$87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(6)'!$D$88:$G$88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6-47A5-A71F-70149735D4AB}"/>
            </c:ext>
          </c:extLst>
        </c:ser>
        <c:ser>
          <c:idx val="1"/>
          <c:order val="1"/>
          <c:tx>
            <c:strRef>
              <c:f>'7.3 (6)'!$B$89:$C$89</c:f>
              <c:strCache>
                <c:ptCount val="2"/>
                <c:pt idx="0">
                  <c:v>-บรรยากาศการทำงาน (จำนวนผู้ประเมินความผาสุก)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(6)'!$D$87:$G$87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(6)'!$D$89:$G$89</c:f>
              <c:numCache>
                <c:formatCode>General</c:formatCode>
                <c:ptCount val="4"/>
                <c:pt idx="0">
                  <c:v>62</c:v>
                </c:pt>
                <c:pt idx="1">
                  <c:v>74.91</c:v>
                </c:pt>
                <c:pt idx="2">
                  <c:v>80.040000000000006</c:v>
                </c:pt>
                <c:pt idx="3" formatCode="0.00">
                  <c:v>88.1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6-47A5-A71F-70149735D4AB}"/>
            </c:ext>
          </c:extLst>
        </c:ser>
        <c:ser>
          <c:idx val="2"/>
          <c:order val="2"/>
          <c:tx>
            <c:strRef>
              <c:f>'7.3 (6)'!$B$90:$C$90</c:f>
              <c:strCache>
                <c:ptCount val="2"/>
                <c:pt idx="0">
                  <c:v>-บรรยากาศการทำงาน (ระดับความพึงพอใจ)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(6)'!$D$87:$G$87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(6)'!$D$90:$G$90</c:f>
              <c:numCache>
                <c:formatCode>General</c:formatCode>
                <c:ptCount val="4"/>
                <c:pt idx="0">
                  <c:v>2.59</c:v>
                </c:pt>
                <c:pt idx="1">
                  <c:v>2.79</c:v>
                </c:pt>
                <c:pt idx="2">
                  <c:v>2.57</c:v>
                </c:pt>
                <c:pt idx="3" formatCode="0.00">
                  <c:v>3.18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6-47A5-A71F-70149735D4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853889600"/>
        <c:axId val="-1853896128"/>
      </c:barChart>
      <c:catAx>
        <c:axId val="-1853889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96128"/>
        <c:crosses val="autoZero"/>
        <c:auto val="1"/>
        <c:lblAlgn val="ctr"/>
        <c:lblOffset val="100"/>
        <c:noMultiLvlLbl val="0"/>
      </c:catAx>
      <c:valAx>
        <c:axId val="-185389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8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 sz="1600" b="1">
                <a:latin typeface="TH SarabunPSK" panose="020B0500040200020003" pitchFamily="34" charset="-34"/>
                <a:cs typeface="TH SarabunPSK" panose="020B0500040200020003" pitchFamily="34" charset="-34"/>
              </a:rPr>
              <a:t>7.1 (1)</a:t>
            </a:r>
            <a:r>
              <a:rPr lang="en-US" sz="16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6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ผลลัพธ์ด้านการผลิตและการบริการตามพันธกิจหลักของ ยศ.ทร.</a:t>
            </a:r>
          </a:p>
          <a:p>
            <a:pPr>
              <a:defRPr sz="1600" b="1"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sz="1600" b="1" u="sng" baseline="0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(คู่เทียบระหว่าง รร.ชุมพลฯ กับ รร.จ่าอากาศฯ)</a:t>
            </a:r>
            <a:endParaRPr lang="th-TH" sz="1600" b="1" u="sng">
              <a:solidFill>
                <a:srgbClr val="0000FF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(1)'!$D$183:$E$183</c:f>
              <c:strCache>
                <c:ptCount val="2"/>
                <c:pt idx="0">
                  <c:v>นักเรียนจ่า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(1)'!$F$182:$J$182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(1)'!$F$183:$J$183</c:f>
              <c:numCache>
                <c:formatCode>General</c:formatCode>
                <c:ptCount val="5"/>
                <c:pt idx="1">
                  <c:v>100</c:v>
                </c:pt>
                <c:pt idx="2">
                  <c:v>98.72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5-4007-99B2-BFA54DB03FED}"/>
            </c:ext>
          </c:extLst>
        </c:ser>
        <c:ser>
          <c:idx val="1"/>
          <c:order val="1"/>
          <c:tx>
            <c:strRef>
              <c:f>'7.1 (1)'!$D$184:$E$184</c:f>
              <c:strCache>
                <c:ptCount val="2"/>
                <c:pt idx="0">
                  <c:v>นักเรียนจ่าอากาศ</c:v>
                </c:pt>
              </c:strCache>
            </c:strRef>
          </c:tx>
          <c:spPr>
            <a:solidFill>
              <a:srgbClr val="FFCCFF"/>
            </a:solidFill>
            <a:ln>
              <a:solidFill>
                <a:srgbClr val="FFCCFF"/>
              </a:solidFill>
            </a:ln>
            <a:effectLst/>
            <a:sp3d>
              <a:contourClr>
                <a:srgbClr val="FFCCFF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(1)'!$F$182:$J$182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(1)'!$F$184:$J$184</c:f>
              <c:numCache>
                <c:formatCode>General</c:formatCode>
                <c:ptCount val="5"/>
                <c:pt idx="1">
                  <c:v>99.52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5-4007-99B2-BFA54DB03F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933050304"/>
        <c:axId val="-1933045952"/>
        <c:axId val="0"/>
      </c:bar3DChart>
      <c:catAx>
        <c:axId val="-193305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933045952"/>
        <c:crosses val="autoZero"/>
        <c:auto val="1"/>
        <c:lblAlgn val="ctr"/>
        <c:lblOffset val="100"/>
        <c:noMultiLvlLbl val="0"/>
      </c:catAx>
      <c:valAx>
        <c:axId val="-193304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ร้อยละของจำนวนผู้สำเร็จการศึกษา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93305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7.3 ข้อ (6) ผลลัพธ์ด้านบรรยากาศการทำงาน
</a:t>
            </a:r>
            <a:r>
              <a:rPr lang="th-TH" b="1" u="sng">
                <a:solidFill>
                  <a:srgbClr val="0000FF"/>
                </a:solidFill>
              </a:rPr>
              <a:t>(กิจกรรมส่งเสริมสุขภาพ)</a:t>
            </a:r>
            <a:endParaRPr lang="th-TH" b="1"/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 (6)'!$K$88:$L$88</c:f>
              <c:strCache>
                <c:ptCount val="2"/>
                <c:pt idx="0">
                  <c:v>-ตรวจสุขภาพประจำปี (จำนวนคน)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(6)'!$M$87:$P$87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(6)'!$M$88:$P$88</c:f>
              <c:numCache>
                <c:formatCode>General</c:formatCode>
                <c:ptCount val="4"/>
                <c:pt idx="2" formatCode="0.00">
                  <c:v>43.744987971130712</c:v>
                </c:pt>
                <c:pt idx="3" formatCode="0.00">
                  <c:v>32.43785084202085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3-4DED-894D-663DD55E9C32}"/>
            </c:ext>
          </c:extLst>
        </c:ser>
        <c:ser>
          <c:idx val="1"/>
          <c:order val="1"/>
          <c:tx>
            <c:strRef>
              <c:f>'7.3 (6)'!$K$89:$L$89</c:f>
              <c:strCache>
                <c:ptCount val="2"/>
                <c:pt idx="0">
                  <c:v>-ทดสอบสมรรถภาพ (จำนวนครั้ง)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(6)'!$M$87:$P$87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(6)'!$M$89:$P$89</c:f>
              <c:numCache>
                <c:formatCode>0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93-4DED-894D-663DD55E9C32}"/>
            </c:ext>
          </c:extLst>
        </c:ser>
        <c:ser>
          <c:idx val="2"/>
          <c:order val="2"/>
          <c:tx>
            <c:strRef>
              <c:f>'7.3 (6)'!$K$90:$L$90</c:f>
              <c:strCache>
                <c:ptCount val="2"/>
                <c:pt idx="0">
                  <c:v>-ประเมินสมรรถภาพทางจิต (จำนวนคน)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(6)'!$M$87:$P$87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(6)'!$M$90:$P$90</c:f>
              <c:numCache>
                <c:formatCode>General</c:formatCode>
                <c:ptCount val="4"/>
                <c:pt idx="2" formatCode="0.00">
                  <c:v>36.287089013632716</c:v>
                </c:pt>
                <c:pt idx="3" formatCode="0.00">
                  <c:v>56.014434643143538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93-4DED-894D-663DD55E9C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3887968"/>
        <c:axId val="-1853894496"/>
        <c:axId val="0"/>
      </c:bar3DChart>
      <c:catAx>
        <c:axId val="-1853887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94496"/>
        <c:crosses val="autoZero"/>
        <c:auto val="1"/>
        <c:lblAlgn val="ctr"/>
        <c:lblOffset val="100"/>
        <c:noMultiLvlLbl val="0"/>
      </c:catAx>
      <c:valAx>
        <c:axId val="-185389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8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7.3 ข้อ (6) ผลลัพธ์ด้านบรรยากาศการทำงาน
</a:t>
            </a:r>
            <a:r>
              <a:rPr lang="th-TH" b="1" u="sng">
                <a:solidFill>
                  <a:srgbClr val="0000FF"/>
                </a:solidFill>
              </a:rPr>
              <a:t>(กิจกรรมส่งเสริมความปลอดภัย)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(6)'!$B$103:$C$103</c:f>
              <c:strCache>
                <c:ptCount val="2"/>
                <c:pt idx="0">
                  <c:v>-ความปลอดภัย (บัตรผ่าน)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(6)'!$D$102:$G$102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(6)'!$D$103:$G$103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E-4F32-9197-00DFC56268D4}"/>
            </c:ext>
          </c:extLst>
        </c:ser>
        <c:ser>
          <c:idx val="1"/>
          <c:order val="1"/>
          <c:tx>
            <c:strRef>
              <c:f>'7.3 (6)'!$B$104:$C$104</c:f>
              <c:strCache>
                <c:ptCount val="2"/>
                <c:pt idx="0">
                  <c:v>-ความปลอดภัย (ซ้อมดับเพลิง)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(6)'!$D$102:$G$102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(6)'!$D$104:$G$104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4E-4F32-9197-00DFC56268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853890144"/>
        <c:axId val="-1853897760"/>
      </c:barChart>
      <c:catAx>
        <c:axId val="-1853890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97760"/>
        <c:crosses val="autoZero"/>
        <c:auto val="1"/>
        <c:lblAlgn val="ctr"/>
        <c:lblOffset val="100"/>
        <c:noMultiLvlLbl val="0"/>
      </c:catAx>
      <c:valAx>
        <c:axId val="-185389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9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7.3 ข้อ (6) ผลลัพธ์ด้านบรรยากาศการทำงาน
</a:t>
            </a:r>
            <a:r>
              <a:rPr lang="th-TH" b="1" u="sng">
                <a:solidFill>
                  <a:srgbClr val="0000FF"/>
                </a:solidFill>
              </a:rPr>
              <a:t>(กิจกรรมส่งเสริมสวัสดิภาพ)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(6)'!$K$103:$L$103</c:f>
              <c:strCache>
                <c:ptCount val="2"/>
                <c:pt idx="0">
                  <c:v>-สวัสดิการ (กู้ยืมเงิน)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(6)'!$M$102:$P$102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(6)'!$M$103:$P$103</c:f>
              <c:numCache>
                <c:formatCode>0.00</c:formatCode>
                <c:ptCount val="4"/>
                <c:pt idx="0">
                  <c:v>73.333333333333329</c:v>
                </c:pt>
                <c:pt idx="1">
                  <c:v>73.118279569892479</c:v>
                </c:pt>
                <c:pt idx="2">
                  <c:v>75.27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A-4516-8B2B-32D7D010F7EE}"/>
            </c:ext>
          </c:extLst>
        </c:ser>
        <c:ser>
          <c:idx val="1"/>
          <c:order val="1"/>
          <c:tx>
            <c:strRef>
              <c:f>'7.3 (6)'!$K$104:$L$104</c:f>
              <c:strCache>
                <c:ptCount val="2"/>
                <c:pt idx="0">
                  <c:v>-สวัสดิการ (ฌาปนกิจสงเคราะห์)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(6)'!$M$102:$P$102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(6)'!$M$104:$P$104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 formatCode="0">
                  <c:v>100</c:v>
                </c:pt>
                <c:pt idx="3" formatCode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A-4516-8B2B-32D7D010F7EE}"/>
            </c:ext>
          </c:extLst>
        </c:ser>
        <c:ser>
          <c:idx val="2"/>
          <c:order val="2"/>
          <c:tx>
            <c:strRef>
              <c:f>'7.3 (6)'!$K$105:$L$105</c:f>
              <c:strCache>
                <c:ptCount val="2"/>
                <c:pt idx="0">
                  <c:v>-สวัสดิการ (ทุนการศึกษา)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(6)'!$M$102:$P$102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(6)'!$M$105:$P$105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 formatCode="0">
                  <c:v>100</c:v>
                </c:pt>
                <c:pt idx="3" formatCode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7A-4516-8B2B-32D7D010F7EE}"/>
            </c:ext>
          </c:extLst>
        </c:ser>
        <c:ser>
          <c:idx val="3"/>
          <c:order val="3"/>
          <c:tx>
            <c:strRef>
              <c:f>'7.3 (6)'!$K$106:$L$106</c:f>
              <c:strCache>
                <c:ptCount val="2"/>
                <c:pt idx="0">
                  <c:v>รวม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(6)'!$M$102:$P$102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(6)'!$M$106:$P$106</c:f>
              <c:numCache>
                <c:formatCode>0.00</c:formatCode>
                <c:ptCount val="4"/>
                <c:pt idx="0">
                  <c:v>91.549295774647888</c:v>
                </c:pt>
                <c:pt idx="1">
                  <c:v>91.349480968858131</c:v>
                </c:pt>
                <c:pt idx="2">
                  <c:v>91.36</c:v>
                </c:pt>
                <c:pt idx="3" formatCode="#,##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7A-4516-8B2B-32D7D010F7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853892320"/>
        <c:axId val="-1853892864"/>
      </c:barChart>
      <c:catAx>
        <c:axId val="-1853892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92864"/>
        <c:crosses val="autoZero"/>
        <c:auto val="1"/>
        <c:lblAlgn val="ctr"/>
        <c:lblOffset val="100"/>
        <c:noMultiLvlLbl val="0"/>
      </c:catAx>
      <c:valAx>
        <c:axId val="-18538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3892320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>
                <a:latin typeface="TH SarabunPSK" panose="020B0500040200020003" pitchFamily="34" charset="-34"/>
                <a:cs typeface="TH SarabunPSK" panose="020B0500040200020003" pitchFamily="34" charset="-34"/>
              </a:rPr>
              <a:t>7.3 ข้อ (7) ผลลัพธ์ด้านการทำให้บุคลากรมีความผูกพัน</a:t>
            </a:r>
          </a:p>
        </c:rich>
      </c:tx>
      <c:layout>
        <c:manualLayout>
          <c:xMode val="edge"/>
          <c:yMode val="edge"/>
          <c:x val="0.28782633420822396"/>
          <c:y val="2.7777777777777776E-2"/>
        </c:manualLayout>
      </c:layout>
      <c:overlay val="0"/>
      <c:spPr>
        <a:noFill/>
        <a:ln>
          <a:solidFill>
            <a:srgbClr val="0000CC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 (7)'!$C$32</c:f>
              <c:strCache>
                <c:ptCount val="1"/>
                <c:pt idx="0">
                  <c:v>จำนวนผู้ขอย้ายออกนอกหน่วย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(7)'!$D$31:$G$31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(7)'!$D$32:$G$32</c:f>
              <c:numCache>
                <c:formatCode>General</c:formatCode>
                <c:ptCount val="4"/>
                <c:pt idx="0">
                  <c:v>98</c:v>
                </c:pt>
                <c:pt idx="1">
                  <c:v>108</c:v>
                </c:pt>
                <c:pt idx="2">
                  <c:v>71</c:v>
                </c:pt>
                <c:pt idx="3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B-497C-BEDB-A36667341071}"/>
            </c:ext>
          </c:extLst>
        </c:ser>
        <c:ser>
          <c:idx val="1"/>
          <c:order val="1"/>
          <c:tx>
            <c:strRef>
              <c:f>'7.3 (7)'!$C$33</c:f>
              <c:strCache>
                <c:ptCount val="1"/>
                <c:pt idx="0">
                  <c:v>จำนวนผู้ขอย้ายเข้าหน่วย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(7)'!$D$31:$G$31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(7)'!$D$33:$G$33</c:f>
              <c:numCache>
                <c:formatCode>General</c:formatCode>
                <c:ptCount val="4"/>
                <c:pt idx="0">
                  <c:v>47</c:v>
                </c:pt>
                <c:pt idx="1">
                  <c:v>20</c:v>
                </c:pt>
                <c:pt idx="2">
                  <c:v>44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AB-497C-BEDB-A366673410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1810160"/>
        <c:axId val="-1851807984"/>
        <c:axId val="0"/>
      </c:bar3DChart>
      <c:catAx>
        <c:axId val="-1851810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51807984"/>
        <c:crosses val="autoZero"/>
        <c:auto val="1"/>
        <c:lblAlgn val="ctr"/>
        <c:lblOffset val="100"/>
        <c:noMultiLvlLbl val="0"/>
      </c:catAx>
      <c:valAx>
        <c:axId val="-185180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จำนวนคนที่ย้ายเข้าและจำนวนที่ย้ายออก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5181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CC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th-TH" sz="1400" baseline="0"/>
              <a:t>7.3 ข้อ (8) ผลลัพธ์ด้านการพัฒนาบุคลากร </a:t>
            </a:r>
            <a:r>
              <a:rPr lang="th-TH" sz="1400" u="sng" baseline="0">
                <a:solidFill>
                  <a:srgbClr val="0000FF"/>
                </a:solidFill>
              </a:rPr>
              <a:t>(กลุ่มทั่วไป)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'7.3(8)'!$D$142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'7.3(8)'!$C$143:$C$163</c:f>
              <c:strCache>
                <c:ptCount val="21"/>
                <c:pt idx="0">
                  <c:v>กธก.ฯ</c:v>
                </c:pt>
                <c:pt idx="1">
                  <c:v>กศษ.ฯ</c:v>
                </c:pt>
                <c:pt idx="2">
                  <c:v>กบ.ฯ</c:v>
                </c:pt>
                <c:pt idx="3">
                  <c:v>กง.ฯ</c:v>
                </c:pt>
                <c:pt idx="4">
                  <c:v>สน.รนภ.ฯ</c:v>
                </c:pt>
                <c:pt idx="5">
                  <c:v>ฝวก.ฯ</c:v>
                </c:pt>
                <c:pt idx="6">
                  <c:v>วทร.ฯ</c:v>
                </c:pt>
                <c:pt idx="7">
                  <c:v>รร.สธ.ฯ</c:v>
                </c:pt>
                <c:pt idx="8">
                  <c:v>รร.ชต.ฯ</c:v>
                </c:pt>
                <c:pt idx="9">
                  <c:v>รร.พจ.ฯ</c:v>
                </c:pt>
                <c:pt idx="10">
                  <c:v>รร.ชุมพลฯ </c:v>
                </c:pt>
                <c:pt idx="11">
                  <c:v>ศฝท.ฯ</c:v>
                </c:pt>
                <c:pt idx="12">
                  <c:v>ศภษ.ฯ</c:v>
                </c:pt>
                <c:pt idx="13">
                  <c:v>ศยร.ฯ</c:v>
                </c:pt>
                <c:pt idx="14">
                  <c:v>กบศ.ฯ</c:v>
                </c:pt>
                <c:pt idx="15">
                  <c:v>กปภ.ฯ</c:v>
                </c:pt>
                <c:pt idx="16">
                  <c:v>กหส.ฯ</c:v>
                </c:pt>
                <c:pt idx="17">
                  <c:v>กปศ.ฯ</c:v>
                </c:pt>
                <c:pt idx="18">
                  <c:v>กอศ.ฯ</c:v>
                </c:pt>
                <c:pt idx="19">
                  <c:v>กอง สน.ฯ</c:v>
                </c:pt>
                <c:pt idx="20">
                  <c:v>รวม</c:v>
                </c:pt>
              </c:strCache>
            </c:strRef>
          </c:cat>
          <c:val>
            <c:numRef>
              <c:f>'7.3(8)'!$D$143:$D$163</c:f>
              <c:numCache>
                <c:formatCode>0.00</c:formatCode>
                <c:ptCount val="21"/>
                <c:pt idx="0">
                  <c:v>7.6923076923076925</c:v>
                </c:pt>
                <c:pt idx="1">
                  <c:v>0</c:v>
                </c:pt>
                <c:pt idx="2">
                  <c:v>6.666666666666667</c:v>
                </c:pt>
                <c:pt idx="3">
                  <c:v>27.27272727272727</c:v>
                </c:pt>
                <c:pt idx="4">
                  <c:v>18.181818181818183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1.2953367875647668</c:v>
                </c:pt>
                <c:pt idx="11">
                  <c:v>0.84566596194503174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</c:v>
                </c:pt>
                <c:pt idx="19">
                  <c:v>0</c:v>
                </c:pt>
                <c:pt idx="20">
                  <c:v>1.5060240963855422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A-43E1-AF07-ED2812349C78}"/>
            </c:ext>
          </c:extLst>
        </c:ser>
        <c:ser>
          <c:idx val="1"/>
          <c:order val="1"/>
          <c:tx>
            <c:strRef>
              <c:f>'7.3(8)'!$E$142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'7.3(8)'!$C$143:$C$163</c:f>
              <c:strCache>
                <c:ptCount val="21"/>
                <c:pt idx="0">
                  <c:v>กธก.ฯ</c:v>
                </c:pt>
                <c:pt idx="1">
                  <c:v>กศษ.ฯ</c:v>
                </c:pt>
                <c:pt idx="2">
                  <c:v>กบ.ฯ</c:v>
                </c:pt>
                <c:pt idx="3">
                  <c:v>กง.ฯ</c:v>
                </c:pt>
                <c:pt idx="4">
                  <c:v>สน.รนภ.ฯ</c:v>
                </c:pt>
                <c:pt idx="5">
                  <c:v>ฝวก.ฯ</c:v>
                </c:pt>
                <c:pt idx="6">
                  <c:v>วทร.ฯ</c:v>
                </c:pt>
                <c:pt idx="7">
                  <c:v>รร.สธ.ฯ</c:v>
                </c:pt>
                <c:pt idx="8">
                  <c:v>รร.ชต.ฯ</c:v>
                </c:pt>
                <c:pt idx="9">
                  <c:v>รร.พจ.ฯ</c:v>
                </c:pt>
                <c:pt idx="10">
                  <c:v>รร.ชุมพลฯ </c:v>
                </c:pt>
                <c:pt idx="11">
                  <c:v>ศฝท.ฯ</c:v>
                </c:pt>
                <c:pt idx="12">
                  <c:v>ศภษ.ฯ</c:v>
                </c:pt>
                <c:pt idx="13">
                  <c:v>ศยร.ฯ</c:v>
                </c:pt>
                <c:pt idx="14">
                  <c:v>กบศ.ฯ</c:v>
                </c:pt>
                <c:pt idx="15">
                  <c:v>กปภ.ฯ</c:v>
                </c:pt>
                <c:pt idx="16">
                  <c:v>กหส.ฯ</c:v>
                </c:pt>
                <c:pt idx="17">
                  <c:v>กปศ.ฯ</c:v>
                </c:pt>
                <c:pt idx="18">
                  <c:v>กอศ.ฯ</c:v>
                </c:pt>
                <c:pt idx="19">
                  <c:v>กอง สน.ฯ</c:v>
                </c:pt>
                <c:pt idx="20">
                  <c:v>รวม</c:v>
                </c:pt>
              </c:strCache>
            </c:strRef>
          </c:cat>
          <c:val>
            <c:numRef>
              <c:f>'7.3(8)'!$E$143:$E$163</c:f>
              <c:numCache>
                <c:formatCode>0.00</c:formatCode>
                <c:ptCount val="21"/>
                <c:pt idx="0">
                  <c:v>15.384615384615385</c:v>
                </c:pt>
                <c:pt idx="1">
                  <c:v>4.3478260869565215</c:v>
                </c:pt>
                <c:pt idx="2">
                  <c:v>0</c:v>
                </c:pt>
                <c:pt idx="3">
                  <c:v>7.1428571428571423</c:v>
                </c:pt>
                <c:pt idx="4">
                  <c:v>0</c:v>
                </c:pt>
                <c:pt idx="5">
                  <c:v>3.6363636363636362</c:v>
                </c:pt>
                <c:pt idx="6">
                  <c:v>0</c:v>
                </c:pt>
                <c:pt idx="7">
                  <c:v>20.833333333333336</c:v>
                </c:pt>
                <c:pt idx="8">
                  <c:v>0</c:v>
                </c:pt>
                <c:pt idx="9">
                  <c:v>0</c:v>
                </c:pt>
                <c:pt idx="10">
                  <c:v>2.25</c:v>
                </c:pt>
                <c:pt idx="11">
                  <c:v>3.4979423868312756</c:v>
                </c:pt>
                <c:pt idx="12">
                  <c:v>3.5714285714285712</c:v>
                </c:pt>
                <c:pt idx="13">
                  <c:v>10.869565217391305</c:v>
                </c:pt>
                <c:pt idx="14">
                  <c:v>2.6315789473684208</c:v>
                </c:pt>
                <c:pt idx="15">
                  <c:v>13.333333333333334</c:v>
                </c:pt>
                <c:pt idx="16">
                  <c:v>15.384615384615385</c:v>
                </c:pt>
                <c:pt idx="17">
                  <c:v>6.8965517241379306</c:v>
                </c:pt>
                <c:pt idx="18">
                  <c:v>12.5</c:v>
                </c:pt>
                <c:pt idx="19">
                  <c:v>4.6511627906976747</c:v>
                </c:pt>
                <c:pt idx="20">
                  <c:v>4.0935672514619883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A-43E1-AF07-ED2812349C78}"/>
            </c:ext>
          </c:extLst>
        </c:ser>
        <c:ser>
          <c:idx val="2"/>
          <c:order val="2"/>
          <c:tx>
            <c:strRef>
              <c:f>'7.3(8)'!$F$142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'7.3(8)'!$C$143:$C$163</c:f>
              <c:strCache>
                <c:ptCount val="21"/>
                <c:pt idx="0">
                  <c:v>กธก.ฯ</c:v>
                </c:pt>
                <c:pt idx="1">
                  <c:v>กศษ.ฯ</c:v>
                </c:pt>
                <c:pt idx="2">
                  <c:v>กบ.ฯ</c:v>
                </c:pt>
                <c:pt idx="3">
                  <c:v>กง.ฯ</c:v>
                </c:pt>
                <c:pt idx="4">
                  <c:v>สน.รนภ.ฯ</c:v>
                </c:pt>
                <c:pt idx="5">
                  <c:v>ฝวก.ฯ</c:v>
                </c:pt>
                <c:pt idx="6">
                  <c:v>วทร.ฯ</c:v>
                </c:pt>
                <c:pt idx="7">
                  <c:v>รร.สธ.ฯ</c:v>
                </c:pt>
                <c:pt idx="8">
                  <c:v>รร.ชต.ฯ</c:v>
                </c:pt>
                <c:pt idx="9">
                  <c:v>รร.พจ.ฯ</c:v>
                </c:pt>
                <c:pt idx="10">
                  <c:v>รร.ชุมพลฯ </c:v>
                </c:pt>
                <c:pt idx="11">
                  <c:v>ศฝท.ฯ</c:v>
                </c:pt>
                <c:pt idx="12">
                  <c:v>ศภษ.ฯ</c:v>
                </c:pt>
                <c:pt idx="13">
                  <c:v>ศยร.ฯ</c:v>
                </c:pt>
                <c:pt idx="14">
                  <c:v>กบศ.ฯ</c:v>
                </c:pt>
                <c:pt idx="15">
                  <c:v>กปภ.ฯ</c:v>
                </c:pt>
                <c:pt idx="16">
                  <c:v>กหส.ฯ</c:v>
                </c:pt>
                <c:pt idx="17">
                  <c:v>กปศ.ฯ</c:v>
                </c:pt>
                <c:pt idx="18">
                  <c:v>กอศ.ฯ</c:v>
                </c:pt>
                <c:pt idx="19">
                  <c:v>กอง สน.ฯ</c:v>
                </c:pt>
                <c:pt idx="20">
                  <c:v>รวม</c:v>
                </c:pt>
              </c:strCache>
            </c:strRef>
          </c:cat>
          <c:val>
            <c:numRef>
              <c:f>'7.3(8)'!$F$143:$F$163</c:f>
              <c:numCache>
                <c:formatCode>0.00</c:formatCode>
                <c:ptCount val="21"/>
                <c:pt idx="0">
                  <c:v>8.8235294117647065</c:v>
                </c:pt>
                <c:pt idx="1">
                  <c:v>4.3478260869565215</c:v>
                </c:pt>
                <c:pt idx="2">
                  <c:v>7.1428571428571423</c:v>
                </c:pt>
                <c:pt idx="3">
                  <c:v>33.333333333333329</c:v>
                </c:pt>
                <c:pt idx="4">
                  <c:v>6.25</c:v>
                </c:pt>
                <c:pt idx="5">
                  <c:v>3.278688524590164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2.2613065326633168</c:v>
                </c:pt>
                <c:pt idx="11">
                  <c:v>0.2061855670103093</c:v>
                </c:pt>
                <c:pt idx="12">
                  <c:v>6.666666666666667</c:v>
                </c:pt>
                <c:pt idx="13">
                  <c:v>6.5217391304347823</c:v>
                </c:pt>
                <c:pt idx="14">
                  <c:v>5.0632911392405067</c:v>
                </c:pt>
                <c:pt idx="15">
                  <c:v>0</c:v>
                </c:pt>
                <c:pt idx="16">
                  <c:v>31.25</c:v>
                </c:pt>
                <c:pt idx="17">
                  <c:v>6.25</c:v>
                </c:pt>
                <c:pt idx="18">
                  <c:v>25</c:v>
                </c:pt>
                <c:pt idx="19">
                  <c:v>4.5454545454545459</c:v>
                </c:pt>
                <c:pt idx="20">
                  <c:v>3.0237580993520519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4A-43E1-AF07-ED2812349C78}"/>
            </c:ext>
          </c:extLst>
        </c:ser>
        <c:ser>
          <c:idx val="3"/>
          <c:order val="3"/>
          <c:tx>
            <c:strRef>
              <c:f>'7.3(8)'!$G$142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'7.3(8)'!$C$143:$C$163</c:f>
              <c:strCache>
                <c:ptCount val="21"/>
                <c:pt idx="0">
                  <c:v>กธก.ฯ</c:v>
                </c:pt>
                <c:pt idx="1">
                  <c:v>กศษ.ฯ</c:v>
                </c:pt>
                <c:pt idx="2">
                  <c:v>กบ.ฯ</c:v>
                </c:pt>
                <c:pt idx="3">
                  <c:v>กง.ฯ</c:v>
                </c:pt>
                <c:pt idx="4">
                  <c:v>สน.รนภ.ฯ</c:v>
                </c:pt>
                <c:pt idx="5">
                  <c:v>ฝวก.ฯ</c:v>
                </c:pt>
                <c:pt idx="6">
                  <c:v>วทร.ฯ</c:v>
                </c:pt>
                <c:pt idx="7">
                  <c:v>รร.สธ.ฯ</c:v>
                </c:pt>
                <c:pt idx="8">
                  <c:v>รร.ชต.ฯ</c:v>
                </c:pt>
                <c:pt idx="9">
                  <c:v>รร.พจ.ฯ</c:v>
                </c:pt>
                <c:pt idx="10">
                  <c:v>รร.ชุมพลฯ </c:v>
                </c:pt>
                <c:pt idx="11">
                  <c:v>ศฝท.ฯ</c:v>
                </c:pt>
                <c:pt idx="12">
                  <c:v>ศภษ.ฯ</c:v>
                </c:pt>
                <c:pt idx="13">
                  <c:v>ศยร.ฯ</c:v>
                </c:pt>
                <c:pt idx="14">
                  <c:v>กบศ.ฯ</c:v>
                </c:pt>
                <c:pt idx="15">
                  <c:v>กปภ.ฯ</c:v>
                </c:pt>
                <c:pt idx="16">
                  <c:v>กหส.ฯ</c:v>
                </c:pt>
                <c:pt idx="17">
                  <c:v>กปศ.ฯ</c:v>
                </c:pt>
                <c:pt idx="18">
                  <c:v>กอศ.ฯ</c:v>
                </c:pt>
                <c:pt idx="19">
                  <c:v>กอง สน.ฯ</c:v>
                </c:pt>
                <c:pt idx="20">
                  <c:v>รวม</c:v>
                </c:pt>
              </c:strCache>
            </c:strRef>
          </c:cat>
          <c:val>
            <c:numRef>
              <c:f>'7.3(8)'!$G$143:$G$163</c:f>
              <c:numCache>
                <c:formatCode>0.00</c:formatCode>
                <c:ptCount val="21"/>
                <c:pt idx="0">
                  <c:v>18.181818181818183</c:v>
                </c:pt>
                <c:pt idx="1">
                  <c:v>0</c:v>
                </c:pt>
                <c:pt idx="2">
                  <c:v>5.2631578947368416</c:v>
                </c:pt>
                <c:pt idx="3">
                  <c:v>0</c:v>
                </c:pt>
                <c:pt idx="4">
                  <c:v>0</c:v>
                </c:pt>
                <c:pt idx="5">
                  <c:v>1.5384615384615385</c:v>
                </c:pt>
                <c:pt idx="6">
                  <c:v>15.384615384615385</c:v>
                </c:pt>
                <c:pt idx="7">
                  <c:v>3.7037037037037033</c:v>
                </c:pt>
                <c:pt idx="8">
                  <c:v>0</c:v>
                </c:pt>
                <c:pt idx="9">
                  <c:v>0</c:v>
                </c:pt>
                <c:pt idx="10">
                  <c:v>3.4482758620689653</c:v>
                </c:pt>
                <c:pt idx="11">
                  <c:v>1.8292682926829267</c:v>
                </c:pt>
                <c:pt idx="12">
                  <c:v>50</c:v>
                </c:pt>
                <c:pt idx="13">
                  <c:v>2.2222222222222223</c:v>
                </c:pt>
                <c:pt idx="14">
                  <c:v>0</c:v>
                </c:pt>
                <c:pt idx="15">
                  <c:v>0</c:v>
                </c:pt>
                <c:pt idx="16">
                  <c:v>7.6923076923076925</c:v>
                </c:pt>
                <c:pt idx="17">
                  <c:v>0</c:v>
                </c:pt>
                <c:pt idx="18">
                  <c:v>25</c:v>
                </c:pt>
                <c:pt idx="19">
                  <c:v>2.3809523809523809</c:v>
                </c:pt>
                <c:pt idx="20">
                  <c:v>3.4188034188034191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4A-43E1-AF07-ED2812349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-1851808528"/>
        <c:axId val="-1851815600"/>
      </c:barChart>
      <c:catAx>
        <c:axId val="-1851808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 b="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1815600"/>
        <c:crosses val="autoZero"/>
        <c:auto val="1"/>
        <c:lblAlgn val="ctr"/>
        <c:lblOffset val="100"/>
        <c:noMultiLvlLbl val="0"/>
      </c:catAx>
      <c:valAx>
        <c:axId val="-185181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 b="0"/>
                  <a:t>ร้อยละของกำลังพลที่ได้รับการพัฒนา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180852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aseline="0"/>
              <a:t>7.3 (ข้อ 8) ผลลัพธ์ด้านการพัฒนาบุลากร </a:t>
            </a:r>
            <a:r>
              <a:rPr lang="th-TH" u="sng" baseline="0">
                <a:solidFill>
                  <a:srgbClr val="0000FF"/>
                </a:solidFill>
              </a:rPr>
              <a:t>(กลุ่มครู/อาจารย์)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'7.3(8)'!$E$115</c:f>
              <c:strCache>
                <c:ptCount val="1"/>
                <c:pt idx="0">
                  <c:v>งป.58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4"/>
            <c:invertIfNegative val="0"/>
            <c:bubble3D val="0"/>
            <c:spPr>
              <a:pattFill prst="dkDn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2F86-419A-A4B5-9608633330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'7.3(8)'!$D$116:$D$120</c:f>
              <c:strCache>
                <c:ptCount val="5"/>
                <c:pt idx="0">
                  <c:v>ฝวก.ฯ</c:v>
                </c:pt>
                <c:pt idx="1">
                  <c:v>รร.ชุมพลฯ </c:v>
                </c:pt>
                <c:pt idx="2">
                  <c:v>ศฝท.ฯ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'7.3(8)'!$E$116:$E$120</c:f>
              <c:numCache>
                <c:formatCode>0.00</c:formatCode>
                <c:ptCount val="5"/>
                <c:pt idx="0">
                  <c:v>77.08</c:v>
                </c:pt>
                <c:pt idx="1">
                  <c:v>97.08</c:v>
                </c:pt>
                <c:pt idx="4">
                  <c:v>91.891891891891902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6-419A-A4B5-9608633330FE}"/>
            </c:ext>
          </c:extLst>
        </c:ser>
        <c:ser>
          <c:idx val="1"/>
          <c:order val="1"/>
          <c:tx>
            <c:strRef>
              <c:f>'7.3(8)'!$F$115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4"/>
            <c:invertIfNegative val="0"/>
            <c:bubble3D val="0"/>
            <c:spPr>
              <a:pattFill prst="dkDn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F86-419A-A4B5-9608633330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'7.3(8)'!$D$116:$D$120</c:f>
              <c:strCache>
                <c:ptCount val="5"/>
                <c:pt idx="0">
                  <c:v>ฝวก.ฯ</c:v>
                </c:pt>
                <c:pt idx="1">
                  <c:v>รร.ชุมพลฯ </c:v>
                </c:pt>
                <c:pt idx="2">
                  <c:v>ศฝท.ฯ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'7.3(8)'!$F$116:$F$120</c:f>
              <c:numCache>
                <c:formatCode>0.00</c:formatCode>
                <c:ptCount val="5"/>
                <c:pt idx="0">
                  <c:v>60.526315789473685</c:v>
                </c:pt>
                <c:pt idx="1">
                  <c:v>96.8</c:v>
                </c:pt>
                <c:pt idx="4">
                  <c:v>88.343558282208591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6-419A-A4B5-9608633330FE}"/>
            </c:ext>
          </c:extLst>
        </c:ser>
        <c:ser>
          <c:idx val="2"/>
          <c:order val="2"/>
          <c:tx>
            <c:strRef>
              <c:f>'7.3(8)'!$G$115</c:f>
              <c:strCache>
                <c:ptCount val="1"/>
                <c:pt idx="0">
                  <c:v>งป.60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4"/>
            <c:invertIfNegative val="0"/>
            <c:bubble3D val="0"/>
            <c:spPr>
              <a:pattFill prst="dkDnDiag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2F86-419A-A4B5-9608633330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'7.3(8)'!$D$116:$D$120</c:f>
              <c:strCache>
                <c:ptCount val="5"/>
                <c:pt idx="0">
                  <c:v>ฝวก.ฯ</c:v>
                </c:pt>
                <c:pt idx="1">
                  <c:v>รร.ชุมพลฯ </c:v>
                </c:pt>
                <c:pt idx="2">
                  <c:v>ศฝท.ฯ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'7.3(8)'!$G$116:$G$120</c:f>
              <c:numCache>
                <c:formatCode>0.00</c:formatCode>
                <c:ptCount val="5"/>
                <c:pt idx="0" formatCode="0">
                  <c:v>100</c:v>
                </c:pt>
                <c:pt idx="1">
                  <c:v>98.319327731092429</c:v>
                </c:pt>
                <c:pt idx="3">
                  <c:v>88.888888888888886</c:v>
                </c:pt>
                <c:pt idx="4">
                  <c:v>98.181818181818187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6-419A-A4B5-9608633330FE}"/>
            </c:ext>
          </c:extLst>
        </c:ser>
        <c:ser>
          <c:idx val="3"/>
          <c:order val="3"/>
          <c:tx>
            <c:strRef>
              <c:f>'7.3(8)'!$H$115</c:f>
              <c:strCache>
                <c:ptCount val="1"/>
                <c:pt idx="0">
                  <c:v>งป.61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4"/>
            <c:invertIfNegative val="0"/>
            <c:bubble3D val="0"/>
            <c:spPr>
              <a:pattFill prst="dkDnDiag">
                <a:fgClr>
                  <a:schemeClr val="accent4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F86-419A-A4B5-9608633330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'7.3(8)'!$D$116:$D$120</c:f>
              <c:strCache>
                <c:ptCount val="5"/>
                <c:pt idx="0">
                  <c:v>ฝวก.ฯ</c:v>
                </c:pt>
                <c:pt idx="1">
                  <c:v>รร.ชุมพลฯ </c:v>
                </c:pt>
                <c:pt idx="2">
                  <c:v>ศฝท.ฯ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'7.3(8)'!$H$116:$H$120</c:f>
              <c:numCache>
                <c:formatCode>0.00</c:formatCode>
                <c:ptCount val="5"/>
                <c:pt idx="0" formatCode="0">
                  <c:v>100</c:v>
                </c:pt>
                <c:pt idx="2">
                  <c:v>85.49</c:v>
                </c:pt>
                <c:pt idx="3">
                  <c:v>91.666666666666657</c:v>
                </c:pt>
                <c:pt idx="4">
                  <c:v>89.92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6-419A-A4B5-9608633330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1807440"/>
        <c:axId val="-1851809616"/>
        <c:axId val="0"/>
      </c:bar3DChart>
      <c:catAx>
        <c:axId val="-1851807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1809616"/>
        <c:crosses val="autoZero"/>
        <c:auto val="1"/>
        <c:lblAlgn val="ctr"/>
        <c:lblOffset val="100"/>
        <c:noMultiLvlLbl val="0"/>
      </c:catAx>
      <c:valAx>
        <c:axId val="-185180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ร้อยละจำนวนครู/อาจารย์ที่ได้รับการพัฒนา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180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spc="0" baseline="0"/>
              <a:t>7.3 (ข้อ 8) ผลลัพธ์ด้านการพัฒนาบุคลากร </a:t>
            </a:r>
            <a:r>
              <a:rPr lang="th-TH" sz="1400" u="sng" spc="0" baseline="0">
                <a:solidFill>
                  <a:srgbClr val="0000FF"/>
                </a:solidFill>
              </a:rPr>
              <a:t>(กลุ่มผู้บริหาร)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'7.3(8)'!$D$130</c:f>
              <c:strCache>
                <c:ptCount val="1"/>
                <c:pt idx="0">
                  <c:v>ผู้บริหารระดับสูง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'7.3(8)'!$E$129:$H$129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'7.3(8)'!$E$130:$H$130</c:f>
              <c:numCache>
                <c:formatCode>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F-4898-B3AF-6A0A8AE16323}"/>
            </c:ext>
          </c:extLst>
        </c:ser>
        <c:ser>
          <c:idx val="1"/>
          <c:order val="1"/>
          <c:tx>
            <c:strRef>
              <c:f>'7.3(8)'!$D$131</c:f>
              <c:strCache>
                <c:ptCount val="1"/>
                <c:pt idx="0">
                  <c:v>หน.นขต.ฯ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'7.3(8)'!$E$129:$H$129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'7.3(8)'!$E$131:$H$131</c:f>
              <c:numCache>
                <c:formatCode>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F-4898-B3AF-6A0A8AE16323}"/>
            </c:ext>
          </c:extLst>
        </c:ser>
        <c:ser>
          <c:idx val="2"/>
          <c:order val="2"/>
          <c:tx>
            <c:strRef>
              <c:f>'7.3(8)'!$D$132</c:f>
              <c:strCache>
                <c:ptCount val="1"/>
                <c:pt idx="0">
                  <c:v>รวม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'7.3(8)'!$E$129:$H$129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'7.3(8)'!$E$132:$H$132</c:f>
              <c:numCache>
                <c:formatCode>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2F-4898-B3AF-6A0A8AE163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-1851812336"/>
        <c:axId val="-1851804176"/>
      </c:barChart>
      <c:catAx>
        <c:axId val="-1851812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1804176"/>
        <c:crosses val="autoZero"/>
        <c:auto val="1"/>
        <c:lblAlgn val="ctr"/>
        <c:lblOffset val="100"/>
        <c:noMultiLvlLbl val="0"/>
      </c:catAx>
      <c:valAx>
        <c:axId val="-18518041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ร้อยละของจำนวนผู้บริหารที่ได้รับการพัฒนา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181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833512958668737"/>
          <c:y val="0.20990740740740746"/>
          <c:w val="0.28235910895753413"/>
          <c:h val="8.82775590551181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spc="0" baseline="0"/>
              <a:t>7.4 ข้อ (9) ผลลัพธ์ด้านการนำองค์การผ่านช่องทางการสื่อสาร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 (9)'!$C$46</c:f>
              <c:strCache>
                <c:ptCount val="1"/>
                <c:pt idx="0">
                  <c:v>วิธีการสื่อสาร 2 ทาง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(9)'!$D$45:$G$45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(9)'!$D$46:$G$46</c:f>
              <c:numCache>
                <c:formatCode>General</c:formatCode>
                <c:ptCount val="4"/>
                <c:pt idx="0">
                  <c:v>42.86</c:v>
                </c:pt>
                <c:pt idx="1">
                  <c:v>42.86</c:v>
                </c:pt>
                <c:pt idx="2">
                  <c:v>42.86</c:v>
                </c:pt>
                <c:pt idx="3">
                  <c:v>42.86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8-4096-B4AC-D4C7890D92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-1851805808"/>
        <c:axId val="-1851803632"/>
        <c:axId val="0"/>
      </c:bar3DChart>
      <c:catAx>
        <c:axId val="-18518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1803632"/>
        <c:crosses val="autoZero"/>
        <c:auto val="1"/>
        <c:lblAlgn val="ctr"/>
        <c:lblOffset val="100"/>
        <c:noMultiLvlLbl val="0"/>
      </c:catAx>
      <c:valAx>
        <c:axId val="-18518036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ร้อยละของการสื่อสารแบบ 2 ทิศทาง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180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7.4 ข้อ (10) ผลลัพธ์ด้านการกำกับองค์การ
</a:t>
            </a:r>
            <a:r>
              <a:rPr lang="th-TH" b="1" u="sng">
                <a:solidFill>
                  <a:srgbClr val="0000FF"/>
                </a:solidFill>
              </a:rPr>
              <a:t> (การบริหารการเงินและงบประมาณ)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 (10)'!$C$59</c:f>
              <c:strCache>
                <c:ptCount val="1"/>
                <c:pt idx="0">
                  <c:v>ร้อยละจำนวนเงินที่เบิกจ่าย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(10)'!$D$58:$G$58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(10)'!$D$59:$G$59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D-4F86-B0F2-078BB17B53CC}"/>
            </c:ext>
          </c:extLst>
        </c:ser>
        <c:ser>
          <c:idx val="1"/>
          <c:order val="1"/>
          <c:tx>
            <c:strRef>
              <c:f>'7.4 (10)'!$C$60</c:f>
              <c:strCache>
                <c:ptCount val="1"/>
                <c:pt idx="0">
                  <c:v>ร้อยละจำนวนการใช้จ่าย งป.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(10)'!$D$58:$G$58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(10)'!$D$60:$G$60</c:f>
              <c:numCache>
                <c:formatCode>General</c:formatCode>
                <c:ptCount val="4"/>
                <c:pt idx="1">
                  <c:v>141.37</c:v>
                </c:pt>
                <c:pt idx="2">
                  <c:v>99.68</c:v>
                </c:pt>
                <c:pt idx="3">
                  <c:v>101.87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9D-4F86-B0F2-078BB17B53CC}"/>
            </c:ext>
          </c:extLst>
        </c:ser>
        <c:ser>
          <c:idx val="2"/>
          <c:order val="2"/>
          <c:tx>
            <c:strRef>
              <c:f>'7.4 (10)'!$C$61</c:f>
              <c:strCache>
                <c:ptCount val="1"/>
                <c:pt idx="0">
                  <c:v>ร้อยละจำนวนครั้งในการรายงานโครงการศึกษา อบรมของ ทร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(10)'!$D$58:$G$58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(10)'!$D$61:$G$61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9D-4F86-B0F2-078BB17B53CC}"/>
            </c:ext>
          </c:extLst>
        </c:ser>
        <c:ser>
          <c:idx val="3"/>
          <c:order val="3"/>
          <c:tx>
            <c:strRef>
              <c:f>'7.4 (10)'!$C$62</c:f>
              <c:strCache>
                <c:ptCount val="1"/>
                <c:pt idx="0">
                  <c:v>ร้อยละจำนวนครั้งในการประชุม คกก.สวัสดิการภายใน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(10)'!$D$58:$G$58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(10)'!$D$62:$G$62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9D-4F86-B0F2-078BB17B53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851810704"/>
        <c:axId val="-1851802000"/>
      </c:barChart>
      <c:catAx>
        <c:axId val="-1851810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1802000"/>
        <c:crosses val="autoZero"/>
        <c:auto val="1"/>
        <c:lblAlgn val="ctr"/>
        <c:lblOffset val="100"/>
        <c:noMultiLvlLbl val="0"/>
      </c:catAx>
      <c:valAx>
        <c:axId val="-185180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1810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7.4 ข้อ (10) ผลลัพธ์ด้านการกำกับองค์การ </a:t>
            </a:r>
            <a:r>
              <a:rPr lang="th-TH" b="1" u="sng">
                <a:solidFill>
                  <a:srgbClr val="0000FF"/>
                </a:solidFill>
              </a:rPr>
              <a:t>(ทุกด้าน)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 (10)'!$C$72</c:f>
              <c:strCache>
                <c:ptCount val="1"/>
                <c:pt idx="0">
                  <c:v>การติดตามงาน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rgbClr val="0000FF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(10)'!$D$71:$G$71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(10)'!$D$72:$G$72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5-45E0-93B9-7635A9388762}"/>
            </c:ext>
          </c:extLst>
        </c:ser>
        <c:ser>
          <c:idx val="1"/>
          <c:order val="1"/>
          <c:tx>
            <c:strRef>
              <c:f>'7.4 (10)'!$C$73</c:f>
              <c:strCache>
                <c:ptCount val="1"/>
                <c:pt idx="0">
                  <c:v>การควบคุมภายใน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(10)'!$D$71:$G$71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(10)'!$D$73:$G$73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5-45E0-93B9-7635A9388762}"/>
            </c:ext>
          </c:extLst>
        </c:ser>
        <c:ser>
          <c:idx val="2"/>
          <c:order val="2"/>
          <c:tx>
            <c:strRef>
              <c:f>'7.4 (10)'!$C$74</c:f>
              <c:strCache>
                <c:ptCount val="1"/>
                <c:pt idx="0">
                  <c:v>นโยบาย ผบ.ทร.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(10)'!$D$71:$G$71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(10)'!$D$74:$G$74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15-45E0-93B9-7635A9388762}"/>
            </c:ext>
          </c:extLst>
        </c:ser>
        <c:ser>
          <c:idx val="3"/>
          <c:order val="3"/>
          <c:tx>
            <c:strRef>
              <c:f>'7.4 (10)'!$C$75</c:f>
              <c:strCache>
                <c:ptCount val="1"/>
                <c:pt idx="0">
                  <c:v>แผนปฏิบัติราชการ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(10)'!$D$71:$G$71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(10)'!$D$75:$G$75</c:f>
              <c:numCache>
                <c:formatCode>General</c:formatCode>
                <c:ptCount val="4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15-45E0-93B9-7635A93887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851815056"/>
        <c:axId val="-1851814512"/>
      </c:barChart>
      <c:catAx>
        <c:axId val="-1851815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1814512"/>
        <c:crosses val="autoZero"/>
        <c:auto val="1"/>
        <c:lblAlgn val="ctr"/>
        <c:lblOffset val="100"/>
        <c:noMultiLvlLbl val="0"/>
      </c:catAx>
      <c:valAx>
        <c:axId val="-185181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181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>
                <a:latin typeface="TH SarabunPSK" panose="020B0500040200020003" pitchFamily="34" charset="-34"/>
                <a:cs typeface="TH SarabunPSK" panose="020B0500040200020003" pitchFamily="34" charset="-34"/>
              </a:rPr>
              <a:t>7.1 (1) ผลลัพธ์ด้านการผลิตและการบริการตามพันธกิจหลักของ ยศ.ทร.</a:t>
            </a:r>
          </a:p>
          <a:p>
            <a:pPr>
              <a:defRPr sz="1600" b="1"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sz="1600" b="1" u="sng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(ด้านการพัฒนากำลังพล)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(1)'!$D$200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'7.1 (1)'!$C$201:$C$208</c:f>
              <c:strCache>
                <c:ptCount val="8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-น.ใหม่</c:v>
                </c:pt>
                <c:pt idx="7">
                  <c:v>-ข้าราชการ กห.</c:v>
                </c:pt>
              </c:strCache>
            </c:strRef>
          </c:cat>
          <c:val>
            <c:numRef>
              <c:f>'7.1 (1)'!$D$201:$D$208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0-4EF0-9DD3-079643263B57}"/>
            </c:ext>
          </c:extLst>
        </c:ser>
        <c:ser>
          <c:idx val="1"/>
          <c:order val="1"/>
          <c:tx>
            <c:strRef>
              <c:f>'7.1 (1)'!$E$200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'7.1 (1)'!$C$201:$C$208</c:f>
              <c:strCache>
                <c:ptCount val="8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-น.ใหม่</c:v>
                </c:pt>
                <c:pt idx="7">
                  <c:v>-ข้าราชการ กห.</c:v>
                </c:pt>
              </c:strCache>
            </c:strRef>
          </c:cat>
          <c:val>
            <c:numRef>
              <c:f>'7.1 (1)'!$E$201:$E$208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0-4EF0-9DD3-079643263B57}"/>
            </c:ext>
          </c:extLst>
        </c:ser>
        <c:ser>
          <c:idx val="2"/>
          <c:order val="2"/>
          <c:tx>
            <c:strRef>
              <c:f>'7.1 (1)'!$F$200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'7.1 (1)'!$C$201:$C$208</c:f>
              <c:strCache>
                <c:ptCount val="8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-น.ใหม่</c:v>
                </c:pt>
                <c:pt idx="7">
                  <c:v>-ข้าราชการ กห.</c:v>
                </c:pt>
              </c:strCache>
            </c:strRef>
          </c:cat>
          <c:val>
            <c:numRef>
              <c:f>'7.1 (1)'!$F$201:$F$208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98.92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20-4EF0-9DD3-079643263B57}"/>
            </c:ext>
          </c:extLst>
        </c:ser>
        <c:ser>
          <c:idx val="3"/>
          <c:order val="3"/>
          <c:tx>
            <c:strRef>
              <c:f>'7.1 (1)'!$G$200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'7.1 (1)'!$C$201:$C$208</c:f>
              <c:strCache>
                <c:ptCount val="8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-น.ใหม่</c:v>
                </c:pt>
                <c:pt idx="7">
                  <c:v>-ข้าราชการ กห.</c:v>
                </c:pt>
              </c:strCache>
            </c:strRef>
          </c:cat>
          <c:val>
            <c:numRef>
              <c:f>'7.1 (1)'!$G$201:$G$208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20-4EF0-9DD3-079643263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33047584"/>
        <c:axId val="-1933045408"/>
        <c:axId val="0"/>
      </c:bar3DChart>
      <c:catAx>
        <c:axId val="-1933047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9836168938940378"/>
              <c:y val="0.87918503430314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933045408"/>
        <c:crosses val="autoZero"/>
        <c:auto val="1"/>
        <c:lblAlgn val="ctr"/>
        <c:lblOffset val="100"/>
        <c:noMultiLvlLbl val="0"/>
      </c:catAx>
      <c:valAx>
        <c:axId val="-193304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00FF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ร้อยละของจำนวนผู้สำเร็จการศึกษา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93304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cap="all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pc="0" baseline="0"/>
              <a:t>7.4 ข้อ (11) ผลลัพธ์ด้านการใช้กฎหมายและกฎระเบียบข้อบังคับ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cap="all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'7.4(11)'!$C$86</c:f>
              <c:strCache>
                <c:ptCount val="1"/>
                <c:pt idx="0">
                  <c:v>ปฏิบัติตามข้อกำหนด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'7.4(11)'!$D$85:$G$85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'7.4(11)'!$D$86:$G$86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D-45D1-9D79-F15A645183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-1852621264"/>
        <c:axId val="-1852620720"/>
        <c:axId val="0"/>
      </c:bar3DChart>
      <c:catAx>
        <c:axId val="-185262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20720"/>
        <c:crosses val="autoZero"/>
        <c:auto val="1"/>
        <c:lblAlgn val="ctr"/>
        <c:lblOffset val="100"/>
        <c:noMultiLvlLbl val="0"/>
      </c:catAx>
      <c:valAx>
        <c:axId val="-185262072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050" b="1"/>
                  <a:t>ร้อยละการปฏิบัติตามกฎ ระเบียบฯ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-185262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7.4 ข้อ (12) ผลลัพธ์ด้านการประพฤติปฏิบัติตน
ตามหลักนิติธรรม โปร่งใส และจริยธรรม</a:t>
            </a:r>
            <a:r>
              <a:rPr lang="en-US"/>
              <a:t> </a:t>
            </a:r>
            <a:r>
              <a:rPr lang="th-TH" u="sng">
                <a:solidFill>
                  <a:srgbClr val="0000FF"/>
                </a:solidFill>
              </a:rPr>
              <a:t>(การจัดการข้อร้องเรียน)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 (12)'!$C$34</c:f>
              <c:strCache>
                <c:ptCount val="1"/>
                <c:pt idx="0">
                  <c:v>-การร้องเรียน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(12)'!$D$33:$G$33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(12)'!$D$34:$G$34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2-4ED0-96D1-D4B42BFF330F}"/>
            </c:ext>
          </c:extLst>
        </c:ser>
        <c:ser>
          <c:idx val="1"/>
          <c:order val="1"/>
          <c:tx>
            <c:strRef>
              <c:f>'7.4 (12)'!$C$35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(12)'!$D$33:$G$33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(12)'!$D$35:$G$35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56C2-4ED0-96D1-D4B42BFF33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852631056"/>
        <c:axId val="-1852617456"/>
      </c:barChart>
      <c:catAx>
        <c:axId val="-1852631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17456"/>
        <c:crosses val="autoZero"/>
        <c:auto val="1"/>
        <c:lblAlgn val="ctr"/>
        <c:lblOffset val="100"/>
        <c:noMultiLvlLbl val="0"/>
      </c:catAx>
      <c:valAx>
        <c:axId val="-185261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3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7.4 ข้อ (12) ผลลัพธ์ด้านการประพฤติปฏิบัติตนตามหลักนิติธรรม โปร่งใส และจริยธรรม </a:t>
            </a:r>
            <a:r>
              <a:rPr lang="th-TH" b="1" u="sng">
                <a:solidFill>
                  <a:srgbClr val="0000FF"/>
                </a:solidFill>
              </a:rPr>
              <a:t>(การกำกับดูแล)</a:t>
            </a:r>
            <a:endParaRPr lang="th-TH" b="1"/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 (12)'!$J$34</c:f>
              <c:strCache>
                <c:ptCount val="1"/>
                <c:pt idx="0">
                  <c:v>-ประชุมตามแผนที่กำหนด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(12)'!$K$33:$N$33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(12)'!$K$34:$N$34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8-40E3-ACCB-5F360C2CF5BB}"/>
            </c:ext>
          </c:extLst>
        </c:ser>
        <c:ser>
          <c:idx val="1"/>
          <c:order val="1"/>
          <c:tx>
            <c:strRef>
              <c:f>'7.4 (12)'!$J$35</c:f>
              <c:strCache>
                <c:ptCount val="1"/>
                <c:pt idx="0">
                  <c:v>-การรายงานตามแผนที่กำหนด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(12)'!$K$33:$N$33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(12)'!$K$35:$N$35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D8-40E3-ACCB-5F360C2CF5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852625616"/>
        <c:axId val="-1852621808"/>
      </c:barChart>
      <c:catAx>
        <c:axId val="-1852625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21808"/>
        <c:crosses val="autoZero"/>
        <c:auto val="1"/>
        <c:lblAlgn val="ctr"/>
        <c:lblOffset val="100"/>
        <c:noMultiLvlLbl val="0"/>
      </c:catAx>
      <c:valAx>
        <c:axId val="-185262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2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pc="0" baseline="0"/>
              <a:t>7.4 ข้อ (13) ผลลัพธ์ด้านความรับผิดชอบต่อสังคมและการสนับสนุนชุมชน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 (13)'!$C$63:$D$63</c:f>
              <c:strCache>
                <c:ptCount val="2"/>
                <c:pt idx="0">
                  <c:v>กิจกรรมเทิดพระเกียรติ/บำเพ็ญประโยชน์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(13)'!$E$62:$H$62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(13)'!$E$63:$H$63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F-439B-8AD2-82B740F234FD}"/>
            </c:ext>
          </c:extLst>
        </c:ser>
        <c:ser>
          <c:idx val="1"/>
          <c:order val="1"/>
          <c:tx>
            <c:strRef>
              <c:f>'7.4 (13)'!$C$64:$D$64</c:f>
              <c:strCache>
                <c:ptCount val="2"/>
                <c:pt idx="0">
                  <c:v>โครงการจิตอาสา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(13)'!$E$62:$H$62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(13)'!$E$64:$H$64</c:f>
              <c:numCache>
                <c:formatCode>General</c:formatCode>
                <c:ptCount val="4"/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F-439B-8AD2-82B740F234FD}"/>
            </c:ext>
          </c:extLst>
        </c:ser>
        <c:ser>
          <c:idx val="2"/>
          <c:order val="2"/>
          <c:tx>
            <c:strRef>
              <c:f>'7.4 (13)'!$C$65:$D$65</c:f>
              <c:strCache>
                <c:ptCount val="2"/>
                <c:pt idx="0">
                  <c:v>สนับสนุนการฝึกต่าง ๆ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(13)'!$E$62:$H$62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(13)'!$E$65:$H$65</c:f>
              <c:numCache>
                <c:formatCode>General</c:formatCode>
                <c:ptCount val="4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7F-439B-8AD2-82B740F234FD}"/>
            </c:ext>
          </c:extLst>
        </c:ser>
        <c:ser>
          <c:idx val="3"/>
          <c:order val="3"/>
          <c:tx>
            <c:strRef>
              <c:f>'7.4 (13)'!$C$66:$D$66</c:f>
              <c:strCache>
                <c:ptCount val="2"/>
                <c:pt idx="0">
                  <c:v>ประชุมวิชาการ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(13)'!$E$62:$H$62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 (13)'!$E$66:$H$66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7F-439B-8AD2-82B740F234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-1852627248"/>
        <c:axId val="-1852619632"/>
      </c:barChart>
      <c:catAx>
        <c:axId val="-1852627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19632"/>
        <c:crosses val="autoZero"/>
        <c:auto val="1"/>
        <c:lblAlgn val="ctr"/>
        <c:lblOffset val="100"/>
        <c:noMultiLvlLbl val="0"/>
      </c:catAx>
      <c:valAx>
        <c:axId val="-18526196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ร้อยละของความสำเร็จ
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2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7.5 ข้อ (15) ผลลัพธ์ด้านการเติบโตและขีดความสามารถในการแข่งขัน </a:t>
            </a:r>
            <a:r>
              <a:rPr lang="th-TH" u="sng">
                <a:solidFill>
                  <a:srgbClr val="0000FF"/>
                </a:solidFill>
              </a:rPr>
              <a:t>(การเติบโต)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'7.5(14,15)'!$C$61</c:f>
              <c:strCache>
                <c:ptCount val="1"/>
                <c:pt idx="0">
                  <c:v>ความสำเร็จในการปรับปรุงพิพิธภัณฑ์ทหารเรือ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'7.5(14,15)'!$D$60:$G$60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'7.5(14,15)'!$D$61:$G$61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C11F-4D13-9B04-90BF2769FE8A}"/>
            </c:ext>
          </c:extLst>
        </c:ser>
        <c:ser>
          <c:idx val="1"/>
          <c:order val="1"/>
          <c:tx>
            <c:strRef>
              <c:f>'7.5(14,15)'!$C$62</c:f>
              <c:strCache>
                <c:ptCount val="1"/>
                <c:pt idx="0">
                  <c:v>ความสำเร็จในการจัดตั้งศูนย์สมุททานุภาพ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'7.5(14,15)'!$D$60:$G$60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'7.5(14,15)'!$D$62:$G$62</c:f>
              <c:numCache>
                <c:formatCode>General</c:formatCode>
                <c:ptCount val="4"/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1F-4D13-9B04-90BF2769FE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852631600"/>
        <c:axId val="-1852618544"/>
      </c:barChart>
      <c:catAx>
        <c:axId val="-18526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18544"/>
        <c:crosses val="autoZero"/>
        <c:auto val="1"/>
        <c:lblAlgn val="ctr"/>
        <c:lblOffset val="100"/>
        <c:noMultiLvlLbl val="0"/>
      </c:catAx>
      <c:valAx>
        <c:axId val="-185261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7.5 ข้อ (15) ผลลัพธ์ด้านการเติบโตและขีดความสามารถในการแข่งขัน </a:t>
            </a:r>
            <a:r>
              <a:rPr lang="th-TH" b="1" u="sng">
                <a:solidFill>
                  <a:srgbClr val="0000FF"/>
                </a:solidFill>
              </a:rPr>
              <a:t>(การแข่งขัน)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'7.5(14,15)'!$C$71</c:f>
              <c:strCache>
                <c:ptCount val="1"/>
                <c:pt idx="0">
                  <c:v>จำนวน นทน.หลักสูตร สธ.ทร.2 ภาษา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'7.5(14,15)'!$D$70:$G$70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'7.5(14,15)'!$D$71:$G$71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83DC-45CA-9FBA-EF289F89E4A0}"/>
            </c:ext>
          </c:extLst>
        </c:ser>
        <c:ser>
          <c:idx val="1"/>
          <c:order val="1"/>
          <c:tx>
            <c:strRef>
              <c:f>'7.5(14,15)'!$C$72</c:f>
              <c:strCache>
                <c:ptCount val="1"/>
                <c:pt idx="0">
                  <c:v>จำนวนมิตรประเทศที่ส่งเรียนหลักสูตร สธ.ทร.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'7.5(14,15)'!$D$70:$G$70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'7.5(14,15)'!$D$72:$G$72</c:f>
              <c:numCache>
                <c:formatCode>General</c:formatCode>
                <c:ptCount val="4"/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DC-45CA-9FBA-EF289F89E4A0}"/>
            </c:ext>
          </c:extLst>
        </c:ser>
        <c:ser>
          <c:idx val="2"/>
          <c:order val="2"/>
          <c:tx>
            <c:strRef>
              <c:f>'7.5(14,15)'!$C$73</c:f>
              <c:strCache>
                <c:ptCount val="1"/>
                <c:pt idx="0">
                  <c:v>จำนวนมิตรประเทศที่ส่งเรียนหลักสูตร วทร.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'7.5(14,15)'!$D$70:$G$70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'7.5(14,15)'!$D$73:$G$73</c:f>
              <c:numCache>
                <c:formatCode>General</c:formatCode>
                <c:ptCount val="4"/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DC-45CA-9FBA-EF289F89E4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2629424"/>
        <c:axId val="-1852628880"/>
        <c:axId val="0"/>
      </c:bar3DChart>
      <c:catAx>
        <c:axId val="-1852629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28880"/>
        <c:crosses val="autoZero"/>
        <c:auto val="1"/>
        <c:lblAlgn val="ctr"/>
        <c:lblOffset val="100"/>
        <c:noMultiLvlLbl val="0"/>
      </c:catAx>
      <c:valAx>
        <c:axId val="-185262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จนวน นทน./ประเทศ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2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7.6 ข้อ (16) ผลลัพธ์ด้านประสิทธิผลและประสิทธิภาพกระบวนการ </a:t>
            </a:r>
            <a:r>
              <a:rPr lang="th-TH" sz="1600" b="1" u="sng">
                <a:solidFill>
                  <a:srgbClr val="0000FF"/>
                </a:solidFill>
              </a:rPr>
              <a:t>(การพัฒนานวัตกรรมและการปรับปรุง)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'7.6(16)'!$K$93</c:f>
              <c:strCache>
                <c:ptCount val="1"/>
                <c:pt idx="0">
                  <c:v>หน่วยที่จัดทำ BP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'7.6(16)'!$L$92:$O$92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'7.6(16)'!$L$93:$O$93</c:f>
              <c:numCache>
                <c:formatCode>0</c:formatCode>
                <c:ptCount val="4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1-4D07-9E1D-4A521AA68CF3}"/>
            </c:ext>
          </c:extLst>
        </c:ser>
        <c:ser>
          <c:idx val="1"/>
          <c:order val="1"/>
          <c:tx>
            <c:strRef>
              <c:f>'7.6(16)'!$K$94</c:f>
              <c:strCache>
                <c:ptCount val="1"/>
                <c:pt idx="0">
                  <c:v>กระบวนการที่ปรับปรุง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'7.6(16)'!$L$92:$O$92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'7.6(16)'!$L$94:$O$94</c:f>
              <c:numCache>
                <c:formatCode>0</c:formatCode>
                <c:ptCount val="4"/>
                <c:pt idx="2">
                  <c:v>100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81-4D07-9E1D-4A521AA68C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2623984"/>
        <c:axId val="-1852624528"/>
        <c:axId val="0"/>
      </c:bar3DChart>
      <c:catAx>
        <c:axId val="-1852623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24528"/>
        <c:crosses val="autoZero"/>
        <c:auto val="1"/>
        <c:lblAlgn val="ctr"/>
        <c:lblOffset val="100"/>
        <c:noMultiLvlLbl val="0"/>
      </c:catAx>
      <c:valAx>
        <c:axId val="-185262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ร้อยละความสำเร็จ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262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7.6 ข้อ (16) ผลลัพธ์ด้านประสิทธิผลและประสิทธิภาพของกระบวนการ
</a:t>
            </a:r>
            <a:r>
              <a:rPr lang="th-TH" b="1" u="sng">
                <a:solidFill>
                  <a:srgbClr val="0000FF"/>
                </a:solidFill>
              </a:rPr>
              <a:t>(การบรรลุตามตัวชี้วัด)</a:t>
            </a:r>
            <a:endParaRPr lang="th-TH" b="1" u="sng"/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sideWall>
    <c:backWall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'7.6(16)'!$C$92:$D$92</c:f>
              <c:strCache>
                <c:ptCount val="2"/>
                <c:pt idx="0">
                  <c:v>กระบวนการหลัก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'7.6(16)'!$E$91:$H$91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'7.6(16)'!$E$92:$H$92</c:f>
              <c:numCache>
                <c:formatCode>General</c:formatCode>
                <c:ptCount val="4"/>
                <c:pt idx="0">
                  <c:v>82.52</c:v>
                </c:pt>
                <c:pt idx="2">
                  <c:v>87.91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7-44E0-835E-8DD5207D0589}"/>
            </c:ext>
          </c:extLst>
        </c:ser>
        <c:ser>
          <c:idx val="1"/>
          <c:order val="1"/>
          <c:tx>
            <c:strRef>
              <c:f>'7.6(16)'!$C$93:$D$93</c:f>
              <c:strCache>
                <c:ptCount val="2"/>
                <c:pt idx="0">
                  <c:v>กระบวนการสนับสนุน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'7.6(16)'!$E$91:$H$91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'7.6(16)'!$E$93:$H$93</c:f>
              <c:numCache>
                <c:formatCode>General</c:formatCode>
                <c:ptCount val="4"/>
                <c:pt idx="0">
                  <c:v>87.8</c:v>
                </c:pt>
                <c:pt idx="2">
                  <c:v>81.819999999999993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B7-44E0-835E-8DD5207D0589}"/>
            </c:ext>
          </c:extLst>
        </c:ser>
        <c:ser>
          <c:idx val="2"/>
          <c:order val="2"/>
          <c:tx>
            <c:strRef>
              <c:f>'7.6(16)'!$C$94:$D$94</c:f>
              <c:strCache>
                <c:ptCount val="2"/>
                <c:pt idx="0">
                  <c:v>รวม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'7.6(16)'!$E$91:$H$91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'7.6(16)'!$E$94:$H$94</c:f>
              <c:numCache>
                <c:formatCode>General</c:formatCode>
                <c:ptCount val="4"/>
                <c:pt idx="0">
                  <c:v>86.92</c:v>
                </c:pt>
                <c:pt idx="2">
                  <c:v>85.93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B7-44E0-835E-8DD5207D05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47949728"/>
        <c:axId val="-1847939936"/>
        <c:axId val="0"/>
      </c:bar3DChart>
      <c:catAx>
        <c:axId val="-1847949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47939936"/>
        <c:crosses val="autoZero"/>
        <c:auto val="1"/>
        <c:lblAlgn val="ctr"/>
        <c:lblOffset val="100"/>
        <c:noMultiLvlLbl val="0"/>
      </c:catAx>
      <c:valAx>
        <c:axId val="-184793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ร้อยละของการบรรลุตามตัวชี้วัด
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4794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7.6 ข้อ (16) ผลลัพธ์ด้านประสิทธิผลและประสิทธิภาพของกระบวนการ
</a:t>
            </a:r>
            <a:r>
              <a:rPr lang="th-TH" b="1" u="sng">
                <a:solidFill>
                  <a:srgbClr val="0000CC"/>
                </a:solidFill>
              </a:rPr>
              <a:t>(การบรรลุตามตัวชี้วัดของ </a:t>
            </a:r>
            <a:r>
              <a:rPr lang="en-US" b="1" u="sng">
                <a:solidFill>
                  <a:srgbClr val="0000CC"/>
                </a:solidFill>
              </a:rPr>
              <a:t>SP)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44925634295732E-2"/>
          <c:y val="0.29842592592592593"/>
          <c:w val="0.89332174103237094"/>
          <c:h val="0.47438247302420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'7.6(16)'!$C$143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'7.6(16)'!$B$144:$B$154</c:f>
              <c:strCache>
                <c:ptCount val="11"/>
                <c:pt idx="0">
                  <c:v>SP 1</c:v>
                </c:pt>
                <c:pt idx="1">
                  <c:v>SP 2</c:v>
                </c:pt>
                <c:pt idx="2">
                  <c:v>SP 3</c:v>
                </c:pt>
                <c:pt idx="3">
                  <c:v>SP 4</c:v>
                </c:pt>
                <c:pt idx="4">
                  <c:v>SP 5</c:v>
                </c:pt>
                <c:pt idx="5">
                  <c:v>SP 6</c:v>
                </c:pt>
                <c:pt idx="6">
                  <c:v>SP 7</c:v>
                </c:pt>
                <c:pt idx="7">
                  <c:v>SP 8</c:v>
                </c:pt>
                <c:pt idx="8">
                  <c:v>SP 9</c:v>
                </c:pt>
                <c:pt idx="9">
                  <c:v>SP 10</c:v>
                </c:pt>
                <c:pt idx="10">
                  <c:v>SP 11</c:v>
                </c:pt>
              </c:strCache>
            </c:strRef>
          </c:cat>
          <c:val>
            <c:numRef>
              <c:f>'7.6(16)'!$C$144:$C$154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15AE-4C89-8294-2FD18649D964}"/>
            </c:ext>
          </c:extLst>
        </c:ser>
        <c:ser>
          <c:idx val="1"/>
          <c:order val="1"/>
          <c:tx>
            <c:strRef>
              <c:f>'7.6(16)'!$D$143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'7.6(16)'!$B$144:$B$154</c:f>
              <c:strCache>
                <c:ptCount val="11"/>
                <c:pt idx="0">
                  <c:v>SP 1</c:v>
                </c:pt>
                <c:pt idx="1">
                  <c:v>SP 2</c:v>
                </c:pt>
                <c:pt idx="2">
                  <c:v>SP 3</c:v>
                </c:pt>
                <c:pt idx="3">
                  <c:v>SP 4</c:v>
                </c:pt>
                <c:pt idx="4">
                  <c:v>SP 5</c:v>
                </c:pt>
                <c:pt idx="5">
                  <c:v>SP 6</c:v>
                </c:pt>
                <c:pt idx="6">
                  <c:v>SP 7</c:v>
                </c:pt>
                <c:pt idx="7">
                  <c:v>SP 8</c:v>
                </c:pt>
                <c:pt idx="8">
                  <c:v>SP 9</c:v>
                </c:pt>
                <c:pt idx="9">
                  <c:v>SP 10</c:v>
                </c:pt>
                <c:pt idx="10">
                  <c:v>SP 11</c:v>
                </c:pt>
              </c:strCache>
            </c:strRef>
          </c:cat>
          <c:val>
            <c:numRef>
              <c:f>'7.6(16)'!$D$144:$D$154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15AE-4C89-8294-2FD18649D964}"/>
            </c:ext>
          </c:extLst>
        </c:ser>
        <c:ser>
          <c:idx val="2"/>
          <c:order val="2"/>
          <c:tx>
            <c:strRef>
              <c:f>'7.6(16)'!$E$143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'7.6(16)'!$B$144:$B$154</c:f>
              <c:strCache>
                <c:ptCount val="11"/>
                <c:pt idx="0">
                  <c:v>SP 1</c:v>
                </c:pt>
                <c:pt idx="1">
                  <c:v>SP 2</c:v>
                </c:pt>
                <c:pt idx="2">
                  <c:v>SP 3</c:v>
                </c:pt>
                <c:pt idx="3">
                  <c:v>SP 4</c:v>
                </c:pt>
                <c:pt idx="4">
                  <c:v>SP 5</c:v>
                </c:pt>
                <c:pt idx="5">
                  <c:v>SP 6</c:v>
                </c:pt>
                <c:pt idx="6">
                  <c:v>SP 7</c:v>
                </c:pt>
                <c:pt idx="7">
                  <c:v>SP 8</c:v>
                </c:pt>
                <c:pt idx="8">
                  <c:v>SP 9</c:v>
                </c:pt>
                <c:pt idx="9">
                  <c:v>SP 10</c:v>
                </c:pt>
                <c:pt idx="10">
                  <c:v>SP 11</c:v>
                </c:pt>
              </c:strCache>
            </c:strRef>
          </c:cat>
          <c:val>
            <c:numRef>
              <c:f>'7.6(16)'!$E$144:$E$154</c:f>
              <c:numCache>
                <c:formatCode>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15AE-4C89-8294-2FD18649D964}"/>
            </c:ext>
          </c:extLst>
        </c:ser>
        <c:ser>
          <c:idx val="3"/>
          <c:order val="3"/>
          <c:tx>
            <c:strRef>
              <c:f>'7.6(16)'!$F$143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'7.6(16)'!$B$144:$B$154</c:f>
              <c:strCache>
                <c:ptCount val="11"/>
                <c:pt idx="0">
                  <c:v>SP 1</c:v>
                </c:pt>
                <c:pt idx="1">
                  <c:v>SP 2</c:v>
                </c:pt>
                <c:pt idx="2">
                  <c:v>SP 3</c:v>
                </c:pt>
                <c:pt idx="3">
                  <c:v>SP 4</c:v>
                </c:pt>
                <c:pt idx="4">
                  <c:v>SP 5</c:v>
                </c:pt>
                <c:pt idx="5">
                  <c:v>SP 6</c:v>
                </c:pt>
                <c:pt idx="6">
                  <c:v>SP 7</c:v>
                </c:pt>
                <c:pt idx="7">
                  <c:v>SP 8</c:v>
                </c:pt>
                <c:pt idx="8">
                  <c:v>SP 9</c:v>
                </c:pt>
                <c:pt idx="9">
                  <c:v>SP 10</c:v>
                </c:pt>
                <c:pt idx="10">
                  <c:v>SP 11</c:v>
                </c:pt>
              </c:strCache>
            </c:strRef>
          </c:cat>
          <c:val>
            <c:numRef>
              <c:f>'7.6(16)'!$F$144:$F$154</c:f>
              <c:numCache>
                <c:formatCode>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3-15AE-4C89-8294-2FD18649D96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847951904"/>
        <c:axId val="-1847949184"/>
      </c:barChart>
      <c:catAx>
        <c:axId val="-1847951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47949184"/>
        <c:crosses val="autoZero"/>
        <c:auto val="1"/>
        <c:lblAlgn val="ctr"/>
        <c:lblOffset val="100"/>
        <c:noMultiLvlLbl val="0"/>
      </c:catAx>
      <c:valAx>
        <c:axId val="-184794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4795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2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7.6 ข้อ (16) ผลลัพธ์ด้านประสิทธิผลและประสิทธิภาพของกระบวนการ
</a:t>
            </a:r>
            <a:r>
              <a:rPr lang="th-TH" b="1" u="sng">
                <a:solidFill>
                  <a:srgbClr val="0000FF"/>
                </a:solidFill>
              </a:rPr>
              <a:t>(การบรรลุตามตัวชี้วัดของ </a:t>
            </a:r>
            <a:r>
              <a:rPr lang="en-US" b="1" u="sng">
                <a:solidFill>
                  <a:srgbClr val="0000FF"/>
                </a:solidFill>
              </a:rPr>
              <a:t>CP</a:t>
            </a:r>
            <a:r>
              <a:rPr lang="th-TH" b="1" u="sng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9911111111111111"/>
          <c:y val="2.1857917227337542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020880723242921E-2"/>
          <c:y val="0.1808378351941726"/>
          <c:w val="0.90968282298046077"/>
          <c:h val="0.553857248294752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'7.6(16)'!$C$118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'7.6(16)'!$B$119:$B$128</c:f>
              <c:strCache>
                <c:ptCount val="10"/>
                <c:pt idx="0">
                  <c:v>CP 1.1</c:v>
                </c:pt>
                <c:pt idx="1">
                  <c:v>CP 1.2</c:v>
                </c:pt>
                <c:pt idx="2">
                  <c:v>CP 2.1</c:v>
                </c:pt>
                <c:pt idx="3">
                  <c:v>CP 2.2</c:v>
                </c:pt>
                <c:pt idx="4">
                  <c:v>CP3</c:v>
                </c:pt>
                <c:pt idx="5">
                  <c:v>CP4</c:v>
                </c:pt>
                <c:pt idx="6">
                  <c:v>CP5</c:v>
                </c:pt>
                <c:pt idx="7">
                  <c:v>CP6</c:v>
                </c:pt>
                <c:pt idx="8">
                  <c:v>CP7</c:v>
                </c:pt>
                <c:pt idx="9">
                  <c:v>CP8</c:v>
                </c:pt>
              </c:strCache>
            </c:strRef>
          </c:cat>
          <c:val>
            <c:numRef>
              <c:f>'7.6(16)'!$C$119:$C$128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09CF-4F88-BD55-1F456435E24B}"/>
            </c:ext>
          </c:extLst>
        </c:ser>
        <c:ser>
          <c:idx val="1"/>
          <c:order val="1"/>
          <c:tx>
            <c:strRef>
              <c:f>'7.6(16)'!$D$118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'7.6(16)'!$B$119:$B$128</c:f>
              <c:strCache>
                <c:ptCount val="10"/>
                <c:pt idx="0">
                  <c:v>CP 1.1</c:v>
                </c:pt>
                <c:pt idx="1">
                  <c:v>CP 1.2</c:v>
                </c:pt>
                <c:pt idx="2">
                  <c:v>CP 2.1</c:v>
                </c:pt>
                <c:pt idx="3">
                  <c:v>CP 2.2</c:v>
                </c:pt>
                <c:pt idx="4">
                  <c:v>CP3</c:v>
                </c:pt>
                <c:pt idx="5">
                  <c:v>CP4</c:v>
                </c:pt>
                <c:pt idx="6">
                  <c:v>CP5</c:v>
                </c:pt>
                <c:pt idx="7">
                  <c:v>CP6</c:v>
                </c:pt>
                <c:pt idx="8">
                  <c:v>CP7</c:v>
                </c:pt>
                <c:pt idx="9">
                  <c:v>CP8</c:v>
                </c:pt>
              </c:strCache>
            </c:strRef>
          </c:cat>
          <c:val>
            <c:numRef>
              <c:f>'7.6(16)'!$D$119:$D$128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09CF-4F88-BD55-1F456435E24B}"/>
            </c:ext>
          </c:extLst>
        </c:ser>
        <c:ser>
          <c:idx val="2"/>
          <c:order val="2"/>
          <c:tx>
            <c:strRef>
              <c:f>'7.6(16)'!$E$118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'7.6(16)'!$B$119:$B$128</c:f>
              <c:strCache>
                <c:ptCount val="10"/>
                <c:pt idx="0">
                  <c:v>CP 1.1</c:v>
                </c:pt>
                <c:pt idx="1">
                  <c:v>CP 1.2</c:v>
                </c:pt>
                <c:pt idx="2">
                  <c:v>CP 2.1</c:v>
                </c:pt>
                <c:pt idx="3">
                  <c:v>CP 2.2</c:v>
                </c:pt>
                <c:pt idx="4">
                  <c:v>CP3</c:v>
                </c:pt>
                <c:pt idx="5">
                  <c:v>CP4</c:v>
                </c:pt>
                <c:pt idx="6">
                  <c:v>CP5</c:v>
                </c:pt>
                <c:pt idx="7">
                  <c:v>CP6</c:v>
                </c:pt>
                <c:pt idx="8">
                  <c:v>CP7</c:v>
                </c:pt>
                <c:pt idx="9">
                  <c:v>CP8</c:v>
                </c:pt>
              </c:strCache>
            </c:strRef>
          </c:cat>
          <c:val>
            <c:numRef>
              <c:f>'7.6(16)'!$E$119:$E$128</c:f>
              <c:numCache>
                <c:formatCode>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09CF-4F88-BD55-1F456435E24B}"/>
            </c:ext>
          </c:extLst>
        </c:ser>
        <c:ser>
          <c:idx val="3"/>
          <c:order val="3"/>
          <c:tx>
            <c:strRef>
              <c:f>'7.6(16)'!$F$118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'7.6(16)'!$B$119:$B$128</c:f>
              <c:strCache>
                <c:ptCount val="10"/>
                <c:pt idx="0">
                  <c:v>CP 1.1</c:v>
                </c:pt>
                <c:pt idx="1">
                  <c:v>CP 1.2</c:v>
                </c:pt>
                <c:pt idx="2">
                  <c:v>CP 2.1</c:v>
                </c:pt>
                <c:pt idx="3">
                  <c:v>CP 2.2</c:v>
                </c:pt>
                <c:pt idx="4">
                  <c:v>CP3</c:v>
                </c:pt>
                <c:pt idx="5">
                  <c:v>CP4</c:v>
                </c:pt>
                <c:pt idx="6">
                  <c:v>CP5</c:v>
                </c:pt>
                <c:pt idx="7">
                  <c:v>CP6</c:v>
                </c:pt>
                <c:pt idx="8">
                  <c:v>CP7</c:v>
                </c:pt>
                <c:pt idx="9">
                  <c:v>CP8</c:v>
                </c:pt>
              </c:strCache>
            </c:strRef>
          </c:cat>
          <c:val>
            <c:numRef>
              <c:f>'7.6(16)'!$F$119:$F$128</c:f>
              <c:numCache>
                <c:formatCode>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09CF-4F88-BD55-1F456435E2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847945920"/>
        <c:axId val="-1847951360"/>
      </c:barChart>
      <c:catAx>
        <c:axId val="-1847945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47951360"/>
        <c:crosses val="autoZero"/>
        <c:auto val="1"/>
        <c:lblAlgn val="ctr"/>
        <c:lblOffset val="100"/>
        <c:noMultiLvlLbl val="0"/>
      </c:catAx>
      <c:valAx>
        <c:axId val="-184795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ร้อยละของการบรรลุ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4794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>
                <a:latin typeface="TH SarabunPSK" panose="020B0500040200020003" pitchFamily="34" charset="-34"/>
                <a:cs typeface="TH SarabunPSK" panose="020B0500040200020003" pitchFamily="34" charset="-34"/>
              </a:rPr>
              <a:t>7.1 (1) ผลลัพธ์ด้านการผลิตและการบริการตามพันธกิจหลักของ ยศ.ทร.</a:t>
            </a:r>
          </a:p>
          <a:p>
            <a:pPr>
              <a:defRPr b="1"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b="1" u="sng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(บริการอบรมภาษา ปตท.)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'7.1 (1)'!$C$251</c:f>
              <c:strCache>
                <c:ptCount val="1"/>
                <c:pt idx="0">
                  <c:v>ผู้อบรมภาษา ปตท.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D9F-40FB-BDF7-4FB30314E668}"/>
              </c:ext>
            </c:extLst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8D9F-40FB-BDF7-4FB30314E66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D9F-40FB-BDF7-4FB30314E6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(1)'!$D$250:$G$250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(1)'!$D$251:$G$251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F-40FB-BDF7-4FB30314E6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933038880"/>
        <c:axId val="-1933051936"/>
        <c:axId val="0"/>
      </c:bar3DChart>
      <c:catAx>
        <c:axId val="-1933038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3051936"/>
        <c:crosses val="autoZero"/>
        <c:auto val="1"/>
        <c:lblAlgn val="ctr"/>
        <c:lblOffset val="100"/>
        <c:noMultiLvlLbl val="0"/>
      </c:catAx>
      <c:valAx>
        <c:axId val="-193305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303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7.6 (ข้อ 17) ผลลัพธ์ด้านการเตรียมความพร้อมต่อภาวะฉุกเฉิน</a:t>
            </a:r>
          </a:p>
        </c:rich>
      </c:tx>
      <c:layout>
        <c:manualLayout>
          <c:xMode val="edge"/>
          <c:yMode val="edge"/>
          <c:x val="0.29655983507610256"/>
          <c:y val="2.3952095808383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'7.6(17)'!$B$32</c:f>
              <c:strCache>
                <c:ptCount val="1"/>
                <c:pt idx="0">
                  <c:v>ด้านการเตรียมพร้อมต่อภาวะฉุกเฉิน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'7.6(17)'!$C$31:$F$31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'7.6(17)'!$C$32:$F$32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E-486A-8DB0-1AAC532440BA}"/>
            </c:ext>
          </c:extLst>
        </c:ser>
        <c:ser>
          <c:idx val="1"/>
          <c:order val="1"/>
          <c:tx>
            <c:strRef>
              <c:f>'7.6(17)'!$B$33</c:f>
              <c:strCache>
                <c:ptCount val="1"/>
                <c:pt idx="0">
                  <c:v>ด้านความปลอดภัย (ซ้อมดับเพลิง)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'7.6(17)'!$C$31:$F$31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'7.6(17)'!$C$33:$F$33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FE-486A-8DB0-1AAC532440BA}"/>
            </c:ext>
          </c:extLst>
        </c:ser>
        <c:ser>
          <c:idx val="2"/>
          <c:order val="2"/>
          <c:tx>
            <c:strRef>
              <c:f>'7.6(17)'!$B$34</c:f>
              <c:strCache>
                <c:ptCount val="1"/>
                <c:pt idx="0">
                  <c:v>ด้านความปลอดภัย (อุบัติเหตุ)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'7.6(17)'!$C$31:$F$31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'7.6(17)'!$C$34:$F$34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FE-486A-8DB0-1AAC532440BA}"/>
            </c:ext>
          </c:extLst>
        </c:ser>
        <c:ser>
          <c:idx val="3"/>
          <c:order val="3"/>
          <c:tx>
            <c:strRef>
              <c:f>'7.6(17)'!$B$35</c:f>
              <c:strCache>
                <c:ptCount val="1"/>
                <c:pt idx="0">
                  <c:v>การฝึกซ้อม/ฝึกอบรมการช่วยชีวิตแบบกู้ชีพ (CPR)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'7.6(17)'!$C$31:$F$31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'7.6(17)'!$C$35:$F$35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FE-486A-8DB0-1AAC532440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47946464"/>
        <c:axId val="-1847943744"/>
        <c:axId val="0"/>
      </c:bar3DChart>
      <c:catAx>
        <c:axId val="-1847946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47943744"/>
        <c:crosses val="autoZero"/>
        <c:auto val="1"/>
        <c:lblAlgn val="ctr"/>
        <c:lblOffset val="100"/>
        <c:noMultiLvlLbl val="0"/>
      </c:catAx>
      <c:valAx>
        <c:axId val="-184794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จำนวนครั้ง</a:t>
                </a:r>
              </a:p>
              <a:p>
                <a:pPr>
                  <a:defRPr sz="1100"/>
                </a:pPr>
                <a:r>
                  <a:rPr lang="th-TH" sz="1100"/>
                  <a:t>ชื่อแกน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4794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7.6 ข้อ (18) ผลลัพธ์ด้านการจัดการห่วงโซ่อุปทาน 
</a:t>
            </a:r>
            <a:r>
              <a:rPr lang="th-TH" u="sng">
                <a:solidFill>
                  <a:srgbClr val="0000FF"/>
                </a:solidFill>
              </a:rPr>
              <a:t>(การผลิตกำลังพล)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'7.6(18)'!$B$91</c:f>
              <c:strCache>
                <c:ptCount val="1"/>
                <c:pt idx="0">
                  <c:v>-ทหารกองประจำการ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'7.6(18)'!$C$90:$F$90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'7.6(18)'!$C$91:$F$91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0-4646-BFC7-496A34083855}"/>
            </c:ext>
          </c:extLst>
        </c:ser>
        <c:ser>
          <c:idx val="1"/>
          <c:order val="1"/>
          <c:tx>
            <c:strRef>
              <c:f>'7.6(18)'!$B$92</c:f>
              <c:strCache>
                <c:ptCount val="1"/>
                <c:pt idx="0">
                  <c:v>-นรจ.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'7.6(18)'!$C$90:$F$90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'7.6(18)'!$C$92:$F$92</c:f>
              <c:numCache>
                <c:formatCode>General</c:formatCode>
                <c:ptCount val="4"/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B0-4646-BFC7-496A34083855}"/>
            </c:ext>
          </c:extLst>
        </c:ser>
        <c:ser>
          <c:idx val="2"/>
          <c:order val="2"/>
          <c:tx>
            <c:strRef>
              <c:f>'7.6(18)'!$B$93</c:f>
              <c:strCache>
                <c:ptCount val="1"/>
                <c:pt idx="0">
                  <c:v>รวม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'7.6(18)'!$C$90:$F$90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'7.6(18)'!$C$93:$F$93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B0-4646-BFC7-496A34083855}"/>
            </c:ext>
          </c:extLst>
        </c:ser>
        <c:ser>
          <c:idx val="3"/>
          <c:order val="3"/>
          <c:tx>
            <c:strRef>
              <c:f>'7.6(18)'!$B$94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'7.6(18)'!$C$90:$F$90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'7.6(18)'!$C$94:$F$94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ECB0-4646-BFC7-496A340838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847942656"/>
        <c:axId val="-1847938304"/>
      </c:barChart>
      <c:catAx>
        <c:axId val="-1847942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47938304"/>
        <c:crosses val="autoZero"/>
        <c:auto val="1"/>
        <c:lblAlgn val="ctr"/>
        <c:lblOffset val="100"/>
        <c:noMultiLvlLbl val="0"/>
      </c:catAx>
      <c:valAx>
        <c:axId val="-184793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4794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7.6 ข้อ (18) ผลลัพธ์ด้านการจัดการห่วงโซ่อุปทาน 
</a:t>
            </a:r>
            <a:r>
              <a:rPr lang="th-TH" b="1" u="sng">
                <a:solidFill>
                  <a:srgbClr val="0000FF"/>
                </a:solidFill>
              </a:rPr>
              <a:t>(การพัฒนากำลังพล)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'7.6(18)'!$I$90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'7.6(18)'!$G$91:$H$97</c:f>
              <c:strCache>
                <c:ptCount val="7"/>
                <c:pt idx="0">
                  <c:v>-ข้าราชการ กห.พลเรือน</c:v>
                </c:pt>
                <c:pt idx="1">
                  <c:v>-พจน.และ นพจ.รร.พจ.ฯ</c:v>
                </c:pt>
                <c:pt idx="2">
                  <c:v>-นทน.รร.ชต.ฯ</c:v>
                </c:pt>
                <c:pt idx="3">
                  <c:v>-นทน.สธ.ทร.</c:v>
                </c:pt>
                <c:pt idx="4">
                  <c:v>-นทน.อส.</c:v>
                </c:pt>
                <c:pt idx="5">
                  <c:v>-นศ.วทร.</c:v>
                </c:pt>
                <c:pt idx="6">
                  <c:v>-ผู้อบรมภาษา ตปท.</c:v>
                </c:pt>
              </c:strCache>
            </c:strRef>
          </c:cat>
          <c:val>
            <c:numRef>
              <c:f>'7.6(18)'!$I$91:$I$97</c:f>
              <c:numCache>
                <c:formatCode>General</c:formatCode>
                <c:ptCount val="7"/>
                <c:pt idx="0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1-4BA0-B157-9D920DD308E8}"/>
            </c:ext>
          </c:extLst>
        </c:ser>
        <c:ser>
          <c:idx val="1"/>
          <c:order val="1"/>
          <c:tx>
            <c:strRef>
              <c:f>'7.6(18)'!$J$90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'7.6(18)'!$G$91:$H$97</c:f>
              <c:strCache>
                <c:ptCount val="7"/>
                <c:pt idx="0">
                  <c:v>-ข้าราชการ กห.พลเรือน</c:v>
                </c:pt>
                <c:pt idx="1">
                  <c:v>-พจน.และ นพจ.รร.พจ.ฯ</c:v>
                </c:pt>
                <c:pt idx="2">
                  <c:v>-นทน.รร.ชต.ฯ</c:v>
                </c:pt>
                <c:pt idx="3">
                  <c:v>-นทน.สธ.ทร.</c:v>
                </c:pt>
                <c:pt idx="4">
                  <c:v>-นทน.อส.</c:v>
                </c:pt>
                <c:pt idx="5">
                  <c:v>-นศ.วทร.</c:v>
                </c:pt>
                <c:pt idx="6">
                  <c:v>-ผู้อบรมภาษา ตปท.</c:v>
                </c:pt>
              </c:strCache>
            </c:strRef>
          </c:cat>
          <c:val>
            <c:numRef>
              <c:f>'7.6(18)'!$J$91:$J$97</c:f>
              <c:numCache>
                <c:formatCode>General</c:formatCode>
                <c:ptCount val="7"/>
                <c:pt idx="0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1-4BA0-B157-9D920DD308E8}"/>
            </c:ext>
          </c:extLst>
        </c:ser>
        <c:ser>
          <c:idx val="2"/>
          <c:order val="2"/>
          <c:tx>
            <c:strRef>
              <c:f>'7.6(18)'!$K$90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'7.6(18)'!$G$91:$H$97</c:f>
              <c:strCache>
                <c:ptCount val="7"/>
                <c:pt idx="0">
                  <c:v>-ข้าราชการ กห.พลเรือน</c:v>
                </c:pt>
                <c:pt idx="1">
                  <c:v>-พจน.และ นพจ.รร.พจ.ฯ</c:v>
                </c:pt>
                <c:pt idx="2">
                  <c:v>-นทน.รร.ชต.ฯ</c:v>
                </c:pt>
                <c:pt idx="3">
                  <c:v>-นทน.สธ.ทร.</c:v>
                </c:pt>
                <c:pt idx="4">
                  <c:v>-นทน.อส.</c:v>
                </c:pt>
                <c:pt idx="5">
                  <c:v>-นศ.วทร.</c:v>
                </c:pt>
                <c:pt idx="6">
                  <c:v>-ผู้อบรมภาษา ตปท.</c:v>
                </c:pt>
              </c:strCache>
            </c:strRef>
          </c:cat>
          <c:val>
            <c:numRef>
              <c:f>'7.6(18)'!$K$91:$K$97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71-4BA0-B157-9D920DD308E8}"/>
            </c:ext>
          </c:extLst>
        </c:ser>
        <c:ser>
          <c:idx val="3"/>
          <c:order val="3"/>
          <c:tx>
            <c:strRef>
              <c:f>'7.6(18)'!$L$90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'7.6(18)'!$G$91:$H$97</c:f>
              <c:strCache>
                <c:ptCount val="7"/>
                <c:pt idx="0">
                  <c:v>-ข้าราชการ กห.พลเรือน</c:v>
                </c:pt>
                <c:pt idx="1">
                  <c:v>-พจน.และ นพจ.รร.พจ.ฯ</c:v>
                </c:pt>
                <c:pt idx="2">
                  <c:v>-นทน.รร.ชต.ฯ</c:v>
                </c:pt>
                <c:pt idx="3">
                  <c:v>-นทน.สธ.ทร.</c:v>
                </c:pt>
                <c:pt idx="4">
                  <c:v>-นทน.อส.</c:v>
                </c:pt>
                <c:pt idx="5">
                  <c:v>-นศ.วทร.</c:v>
                </c:pt>
                <c:pt idx="6">
                  <c:v>-ผู้อบรมภาษา ตปท.</c:v>
                </c:pt>
              </c:strCache>
            </c:strRef>
          </c:cat>
          <c:val>
            <c:numRef>
              <c:f>'7.6(18)'!$L$91:$L$97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3">
                  <c:v>4</c:v>
                </c:pt>
                <c:pt idx="4">
                  <c:v>4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71-4BA0-B157-9D920DD308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47944832"/>
        <c:axId val="-1847937216"/>
        <c:axId val="0"/>
      </c:bar3DChart>
      <c:catAx>
        <c:axId val="-1847944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47937216"/>
        <c:crosses val="autoZero"/>
        <c:auto val="1"/>
        <c:lblAlgn val="ctr"/>
        <c:lblOffset val="100"/>
        <c:noMultiLvlLbl val="0"/>
      </c:catAx>
      <c:valAx>
        <c:axId val="-184793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4794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7.6 ข้อ (18) ผลลัพธ์ด้านการจัดการห่วงโซ่อุปทาน 
</a:t>
            </a:r>
            <a:r>
              <a:rPr lang="th-TH" b="1" u="sng">
                <a:solidFill>
                  <a:srgbClr val="0000FF"/>
                </a:solidFill>
              </a:rPr>
              <a:t>(การบริการอื่น ๆ)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'7.6(18)'!$C$104</c:f>
              <c:strCache>
                <c:ptCount val="1"/>
                <c:pt idx="0">
                  <c:v>ด้านส่งกำลังบำรุง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'7.6(18)'!$D$103:$G$103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'7.6(18)'!$D$104:$G$104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2-4B88-9E19-81CC0C222026}"/>
            </c:ext>
          </c:extLst>
        </c:ser>
        <c:ser>
          <c:idx val="1"/>
          <c:order val="1"/>
          <c:tx>
            <c:strRef>
              <c:f>'7.6(18)'!$C$105</c:f>
              <c:strCache>
                <c:ptCount val="1"/>
                <c:pt idx="0">
                  <c:v>ด้านอนุศาสนาจารย์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'7.6(18)'!$D$103:$G$103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'7.6(18)'!$D$105:$G$105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D2-4B88-9E19-81CC0C222026}"/>
            </c:ext>
          </c:extLst>
        </c:ser>
        <c:ser>
          <c:idx val="2"/>
          <c:order val="2"/>
          <c:tx>
            <c:strRef>
              <c:f>'7.6(18)'!$C$106</c:f>
              <c:strCache>
                <c:ptCount val="1"/>
                <c:pt idx="0">
                  <c:v>ด้านประวัติศาสตร์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'7.6(18)'!$D$103:$G$103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'7.6(18)'!$D$106:$G$106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D2-4B88-9E19-81CC0C222026}"/>
            </c:ext>
          </c:extLst>
        </c:ser>
        <c:ser>
          <c:idx val="3"/>
          <c:order val="3"/>
          <c:tx>
            <c:strRef>
              <c:f>'7.6(18)'!$C$107</c:f>
              <c:strCache>
                <c:ptCount val="1"/>
                <c:pt idx="0">
                  <c:v>ด้านศึกษาวิเคราะห์ฯ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'7.6(18)'!$D$103:$G$103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'7.6(18)'!$D$107:$G$107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D2-4B88-9E19-81CC0C2220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47950272"/>
        <c:axId val="-1847947008"/>
        <c:axId val="0"/>
      </c:bar3DChart>
      <c:catAx>
        <c:axId val="-184795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47947008"/>
        <c:crosses val="autoZero"/>
        <c:auto val="1"/>
        <c:lblAlgn val="ctr"/>
        <c:lblOffset val="100"/>
        <c:noMultiLvlLbl val="0"/>
      </c:catAx>
      <c:valAx>
        <c:axId val="-184794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4795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7.1 (1) ผลลัพธ์ด้านการผลิตและการบริการหลักของ ยศ.ทร.</a:t>
            </a:r>
          </a:p>
          <a:p>
            <a:pPr>
              <a:defRPr b="1"/>
            </a:pPr>
            <a:r>
              <a:rPr lang="th-TH" b="1" u="sng">
                <a:solidFill>
                  <a:srgbClr val="0000FF"/>
                </a:solidFill>
              </a:rPr>
              <a:t>(การศึกษาวิเคราะห์ยุทธศาสตร์</a:t>
            </a:r>
            <a:r>
              <a:rPr lang="th-TH" b="1">
                <a:solidFill>
                  <a:srgbClr val="0000FF"/>
                </a:solidFill>
              </a:rPr>
              <a:t>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rgbClr val="0000FF"/>
          </a:solidFill>
        </a:ln>
        <a:effectLst/>
        <a:sp3d>
          <a:contourClr>
            <a:srgbClr val="0000FF"/>
          </a:contourClr>
        </a:sp3d>
      </c:spPr>
    </c:sideWall>
    <c:backWall>
      <c:thickness val="0"/>
      <c:spPr>
        <a:noFill/>
        <a:ln>
          <a:solidFill>
            <a:srgbClr val="0000FF"/>
          </a:solidFill>
        </a:ln>
        <a:effectLst/>
        <a:sp3d>
          <a:contourClr>
            <a:srgbClr val="0000FF"/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(1)'!$M$247</c:f>
              <c:strCache>
                <c:ptCount val="1"/>
                <c:pt idx="0">
                  <c:v>จำนวนเรื่องในการศึกษาวิเคราะห์ยุทธศาสตร์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FF00FF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(1)'!$N$246:$Q$246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(1)'!$N$247:$Q$247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11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7-4C5B-8D80-06E8875ED0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6217424"/>
        <c:axId val="-1856211440"/>
        <c:axId val="0"/>
      </c:bar3DChart>
      <c:catAx>
        <c:axId val="-1856217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6211440"/>
        <c:crosses val="autoZero"/>
        <c:auto val="1"/>
        <c:lblAlgn val="ctr"/>
        <c:lblOffset val="100"/>
        <c:noMultiLvlLbl val="0"/>
      </c:catAx>
      <c:valAx>
        <c:axId val="-185621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จำนวนเรื่องในการศึกษาวิเคราะห์ฯ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621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7.1 (1) ผลลัพธ์ด้านการผลิตและการบริการตามพันธกิจหลักของ ยศ.ทร.
</a:t>
            </a:r>
            <a:r>
              <a:rPr lang="th-TH">
                <a:solidFill>
                  <a:srgbClr val="0000FF"/>
                </a:solidFill>
              </a:rPr>
              <a:t>(</a:t>
            </a:r>
            <a:r>
              <a:rPr lang="th-TH" u="sng">
                <a:solidFill>
                  <a:srgbClr val="0000FF"/>
                </a:solidFill>
              </a:rPr>
              <a:t>ด้านบริการอื่นๆ 3 ด้าน)</a:t>
            </a:r>
          </a:p>
        </c:rich>
      </c:tx>
      <c:layout>
        <c:manualLayout>
          <c:xMode val="edge"/>
          <c:yMode val="edge"/>
          <c:x val="0.13296671189892281"/>
          <c:y val="3.0937795846479106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(1)'!$D$235</c:f>
              <c:strCache>
                <c:ptCount val="1"/>
                <c:pt idx="0">
                  <c:v>การพัฒนาภาษา ตปท.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(1)'!$E$234:$H$234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(1)'!$E$235:$H$235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6-43B0-89E8-693DE33D50F0}"/>
            </c:ext>
          </c:extLst>
        </c:ser>
        <c:ser>
          <c:idx val="1"/>
          <c:order val="1"/>
          <c:tx>
            <c:strRef>
              <c:f>'7.1 (1)'!$D$236</c:f>
              <c:strCache>
                <c:ptCount val="1"/>
                <c:pt idx="0">
                  <c:v>ด้านส่งกำลังบำรุง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(1)'!$E$234:$H$234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(1)'!$E$236:$H$236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6-43B0-89E8-693DE33D50F0}"/>
            </c:ext>
          </c:extLst>
        </c:ser>
        <c:ser>
          <c:idx val="2"/>
          <c:order val="2"/>
          <c:tx>
            <c:strRef>
              <c:f>'7.1 (1)'!$D$237</c:f>
              <c:strCache>
                <c:ptCount val="1"/>
                <c:pt idx="0">
                  <c:v>ด้านประวัติศาสตร์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(1)'!$E$234:$H$234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(1)'!$E$237:$H$237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46-43B0-89E8-693DE33D50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6214160"/>
        <c:axId val="-1856213616"/>
        <c:axId val="0"/>
      </c:bar3DChart>
      <c:catAx>
        <c:axId val="-1856214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6213616"/>
        <c:crosses val="autoZero"/>
        <c:auto val="1"/>
        <c:lblAlgn val="ctr"/>
        <c:lblOffset val="100"/>
        <c:noMultiLvlLbl val="0"/>
      </c:catAx>
      <c:valAx>
        <c:axId val="-185621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621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/>
              <a:t>7.1 (1) ผลลัพธ์ด้านการผลิตและการบริการตามพันธกิจหลักของ ยศ.ทร.
</a:t>
            </a:r>
            <a:r>
              <a:rPr lang="th-TH" sz="1400" u="sng">
                <a:solidFill>
                  <a:srgbClr val="0000FF"/>
                </a:solidFill>
              </a:rPr>
              <a:t>(ด้านการอนุศาสนาจารย์)</a:t>
            </a:r>
            <a:endParaRPr lang="th-TH" sz="1400"/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(1)'!$N$235</c:f>
              <c:strCache>
                <c:ptCount val="1"/>
                <c:pt idx="0">
                  <c:v>อนุศาสนาจารย์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(1)'!$O$234:$R$234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(1)'!$O$235:$R$235</c:f>
              <c:numCache>
                <c:formatCode>General</c:formatCode>
                <c:ptCount val="4"/>
                <c:pt idx="0">
                  <c:v>97.06</c:v>
                </c:pt>
                <c:pt idx="1">
                  <c:v>96.47</c:v>
                </c:pt>
                <c:pt idx="2">
                  <c:v>98.24</c:v>
                </c:pt>
                <c:pt idx="3">
                  <c:v>98.82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9-4CB6-BDEE-354F4A8849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6216880"/>
        <c:axId val="-1856215792"/>
        <c:axId val="0"/>
      </c:bar3DChart>
      <c:catAx>
        <c:axId val="-1856216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 b="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6215792"/>
        <c:crosses val="autoZero"/>
        <c:auto val="1"/>
        <c:lblAlgn val="ctr"/>
        <c:lblOffset val="100"/>
        <c:noMultiLvlLbl val="0"/>
      </c:catAx>
      <c:valAx>
        <c:axId val="-1856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 b="0"/>
                  <a:t>ร้อยละของจำนวนครั้งในการจัดอบรม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621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>
                <a:latin typeface="TH SarabunPSK" panose="020B0500040200020003" pitchFamily="34" charset="-34"/>
                <a:cs typeface="TH SarabunPSK" panose="020B0500040200020003" pitchFamily="34" charset="-34"/>
              </a:rPr>
              <a:t>7.1 ข้อ (2) ผลลัพธ์ด้านการนำยุทธศาสตร์ไปสู่การปฏิบัติในแผนปฏิบัติราชการ </a:t>
            </a:r>
          </a:p>
          <a:p>
            <a:pPr>
              <a:defRPr b="1"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b="1" u="sng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ตัวชี้วัดที่ 1-3 ความสำเร็จของการจัดกิจกรรม)</a:t>
            </a:r>
            <a:endParaRPr lang="th-TH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(2)'!$C$96:$D$96</c:f>
              <c:strCache>
                <c:ptCount val="2"/>
                <c:pt idx="0">
                  <c:v>กิจกรรมเทิดพระเกียรติ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(2)'!$E$95:$H$95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(2)'!$E$96:$H$96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6-4419-881E-4FC7D081DF14}"/>
            </c:ext>
          </c:extLst>
        </c:ser>
        <c:ser>
          <c:idx val="1"/>
          <c:order val="1"/>
          <c:tx>
            <c:strRef>
              <c:f>'7.1 (2)'!$C$97:$D$97</c:f>
              <c:strCache>
                <c:ptCount val="2"/>
                <c:pt idx="0">
                  <c:v>กิจกรรมประกันคุณภาพ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(2)'!$E$95:$H$95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(2)'!$E$97:$H$97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D6-4419-881E-4FC7D081DF14}"/>
            </c:ext>
          </c:extLst>
        </c:ser>
        <c:ser>
          <c:idx val="2"/>
          <c:order val="2"/>
          <c:tx>
            <c:strRef>
              <c:f>'7.1 (2)'!$C$98:$D$98</c:f>
              <c:strCache>
                <c:ptCount val="2"/>
                <c:pt idx="0">
                  <c:v>ส่งครูเข้ารับการอบรม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(2)'!$E$95:$H$95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'7.1 (2)'!$E$98:$H$98</c:f>
              <c:numCache>
                <c:formatCode>General</c:formatCode>
                <c:ptCount val="4"/>
                <c:pt idx="0">
                  <c:v>75</c:v>
                </c:pt>
                <c:pt idx="1">
                  <c:v>88.83</c:v>
                </c:pt>
                <c:pt idx="2">
                  <c:v>97.62</c:v>
                </c:pt>
                <c:pt idx="3">
                  <c:v>89.54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D6-4419-881E-4FC7D081DF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854952048"/>
        <c:axId val="-1854958032"/>
      </c:barChart>
      <c:catAx>
        <c:axId val="-1854952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58032"/>
        <c:crosses val="autoZero"/>
        <c:auto val="1"/>
        <c:lblAlgn val="ctr"/>
        <c:lblOffset val="100"/>
        <c:noMultiLvlLbl val="0"/>
      </c:catAx>
      <c:valAx>
        <c:axId val="-185495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ร้อยละของความสำเร็จฯ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52048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>
                <a:latin typeface="TH SarabunPSK" panose="020B0500040200020003" pitchFamily="34" charset="-34"/>
                <a:cs typeface="TH SarabunPSK" panose="020B0500040200020003" pitchFamily="34" charset="-34"/>
              </a:rPr>
              <a:t>7.1 ข้อ (2) ผลลัพธ์ด้านการนำยุทธศาสตร์ไปสู่การปฏิบัติในแผนปฏิบัติราชการ</a:t>
            </a:r>
          </a:p>
          <a:p>
            <a:pPr>
              <a:defRPr b="1"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b="1" u="sng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(ตัวชี้วัดที่ 3 ร้อยละจำนวนครูที่ได้รับการพัฒนา) 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(2)'!$K$95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  <a:sp3d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A383-4970-B5CF-A520DB0F8122}"/>
              </c:ext>
            </c:extLst>
          </c:dPt>
          <c:cat>
            <c:strRef>
              <c:f>'7.1 (2)'!$J$96:$J$100</c:f>
              <c:strCache>
                <c:ptCount val="5"/>
                <c:pt idx="0">
                  <c:v>-ศฝท.ฯ</c:v>
                </c:pt>
                <c:pt idx="1">
                  <c:v>-รร.ชุมพลฯ</c:v>
                </c:pt>
                <c:pt idx="2">
                  <c:v>-ฝวก.ฯ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'7.1 (2)'!$K$96:$K$100</c:f>
              <c:numCache>
                <c:formatCode>General</c:formatCode>
                <c:ptCount val="5"/>
                <c:pt idx="2">
                  <c:v>77.08</c:v>
                </c:pt>
                <c:pt idx="3">
                  <c:v>50</c:v>
                </c:pt>
                <c:pt idx="4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3-4970-B5CF-A520DB0F8122}"/>
            </c:ext>
          </c:extLst>
        </c:ser>
        <c:ser>
          <c:idx val="1"/>
          <c:order val="1"/>
          <c:tx>
            <c:strRef>
              <c:f>'7.1 (2)'!$L$95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  <a:sp3d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383-4970-B5CF-A520DB0F8122}"/>
              </c:ext>
            </c:extLst>
          </c:dPt>
          <c:cat>
            <c:strRef>
              <c:f>'7.1 (2)'!$J$96:$J$100</c:f>
              <c:strCache>
                <c:ptCount val="5"/>
                <c:pt idx="0">
                  <c:v>-ศฝท.ฯ</c:v>
                </c:pt>
                <c:pt idx="1">
                  <c:v>-รร.ชุมพลฯ</c:v>
                </c:pt>
                <c:pt idx="2">
                  <c:v>-ฝวก.ฯ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'7.1 (2)'!$L$96:$L$100</c:f>
              <c:numCache>
                <c:formatCode>General</c:formatCode>
                <c:ptCount val="5"/>
                <c:pt idx="1">
                  <c:v>97.08</c:v>
                </c:pt>
                <c:pt idx="2">
                  <c:v>60.53</c:v>
                </c:pt>
                <c:pt idx="3">
                  <c:v>75</c:v>
                </c:pt>
                <c:pt idx="4">
                  <c:v>88.83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3-4970-B5CF-A520DB0F8122}"/>
            </c:ext>
          </c:extLst>
        </c:ser>
        <c:ser>
          <c:idx val="2"/>
          <c:order val="2"/>
          <c:tx>
            <c:strRef>
              <c:f>'7.1 (2)'!$M$95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4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  <a:effectLst/>
              <a:sp3d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A383-4970-B5CF-A520DB0F8122}"/>
              </c:ext>
            </c:extLst>
          </c:dPt>
          <c:cat>
            <c:strRef>
              <c:f>'7.1 (2)'!$J$96:$J$100</c:f>
              <c:strCache>
                <c:ptCount val="5"/>
                <c:pt idx="0">
                  <c:v>-ศฝท.ฯ</c:v>
                </c:pt>
                <c:pt idx="1">
                  <c:v>-รร.ชุมพลฯ</c:v>
                </c:pt>
                <c:pt idx="2">
                  <c:v>-ฝวก.ฯ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'7.1 (2)'!$M$96:$M$100</c:f>
              <c:numCache>
                <c:formatCode>General</c:formatCode>
                <c:ptCount val="5"/>
                <c:pt idx="1">
                  <c:v>99.2</c:v>
                </c:pt>
                <c:pt idx="2">
                  <c:v>100</c:v>
                </c:pt>
                <c:pt idx="3">
                  <c:v>100</c:v>
                </c:pt>
                <c:pt idx="4">
                  <c:v>97.62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83-4970-B5CF-A520DB0F8122}"/>
            </c:ext>
          </c:extLst>
        </c:ser>
        <c:ser>
          <c:idx val="3"/>
          <c:order val="3"/>
          <c:tx>
            <c:strRef>
              <c:f>'7.1 (2)'!$N$95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  <a:effectLst/>
              <a:sp3d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A383-4970-B5CF-A520DB0F8122}"/>
              </c:ext>
            </c:extLst>
          </c:dPt>
          <c:cat>
            <c:strRef>
              <c:f>'7.1 (2)'!$J$96:$J$100</c:f>
              <c:strCache>
                <c:ptCount val="5"/>
                <c:pt idx="0">
                  <c:v>-ศฝท.ฯ</c:v>
                </c:pt>
                <c:pt idx="1">
                  <c:v>-รร.ชุมพลฯ</c:v>
                </c:pt>
                <c:pt idx="2">
                  <c:v>-ฝวก.ฯ</c:v>
                </c:pt>
                <c:pt idx="3">
                  <c:v>ศภษ.ฯ</c:v>
                </c:pt>
                <c:pt idx="4">
                  <c:v>รวม</c:v>
                </c:pt>
              </c:strCache>
            </c:strRef>
          </c:cat>
          <c:val>
            <c:numRef>
              <c:f>'7.1 (2)'!$N$96:$N$100</c:f>
              <c:numCache>
                <c:formatCode>General</c:formatCode>
                <c:ptCount val="5"/>
                <c:pt idx="0">
                  <c:v>85.4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98.54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83-4970-B5CF-A520DB0F8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54959120"/>
        <c:axId val="-1854948784"/>
        <c:axId val="0"/>
      </c:bar3DChart>
      <c:catAx>
        <c:axId val="-1854959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48784"/>
        <c:crosses val="autoZero"/>
        <c:auto val="1"/>
        <c:lblAlgn val="ctr"/>
        <c:lblOffset val="100"/>
        <c:noMultiLvlLbl val="0"/>
      </c:catAx>
      <c:valAx>
        <c:axId val="-185494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ร้อยละจำนวนตรูที่ได้รับกรพัฒนา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-185495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264582</xdr:colOff>
      <xdr:row>11</xdr:row>
      <xdr:rowOff>243417</xdr:rowOff>
    </xdr:from>
    <xdr:to>
      <xdr:col>9</xdr:col>
      <xdr:colOff>296332</xdr:colOff>
      <xdr:row>17</xdr:row>
      <xdr:rowOff>117474</xdr:rowOff>
    </xdr:to>
    <xdr:sp macro="" textlink="">
      <xdr:nvSpPr>
        <xdr:cNvPr id="3" name="object 2">
          <a:extLst>
            <a:ext uri="{FF2B5EF4-FFF2-40B4-BE49-F238E27FC236}">
              <a16:creationId xmlns:a16="http://schemas.microsoft.com/office/drawing/2014/main" id="{C7E4DEAE-D152-47EB-A53D-BC7403393021}"/>
            </a:ext>
          </a:extLst>
        </xdr:cNvPr>
        <xdr:cNvSpPr/>
      </xdr:nvSpPr>
      <xdr:spPr>
        <a:xfrm>
          <a:off x="3333749" y="3566584"/>
          <a:ext cx="2487083" cy="1429807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>
          <a:no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sz="28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254004</xdr:colOff>
      <xdr:row>1</xdr:row>
      <xdr:rowOff>225444</xdr:rowOff>
    </xdr:from>
    <xdr:to>
      <xdr:col>8</xdr:col>
      <xdr:colOff>217849</xdr:colOff>
      <xdr:row>6</xdr:row>
      <xdr:rowOff>203876</xdr:rowOff>
    </xdr:to>
    <xdr:pic>
      <xdr:nvPicPr>
        <xdr:cNvPr id="4" name="Picture 1" descr="dd">
          <a:extLst>
            <a:ext uri="{FF2B5EF4-FFF2-40B4-BE49-F238E27FC236}">
              <a16:creationId xmlns:a16="http://schemas.microsoft.com/office/drawing/2014/main" id="{8A12FEA7-D479-4B8A-8AF4-7EEF63C669F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7004" y="754611"/>
          <a:ext cx="1191512" cy="119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357185</xdr:colOff>
      <xdr:row>55</xdr:row>
      <xdr:rowOff>9526</xdr:rowOff>
    </xdr:from>
    <xdr:to>
      <xdr:col>13</xdr:col>
      <xdr:colOff>190499</xdr:colOff>
      <xdr:row>68</xdr:row>
      <xdr:rowOff>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8358DBA0-1702-4495-92CC-467C65FFE9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261936</xdr:colOff>
      <xdr:row>69</xdr:row>
      <xdr:rowOff>19050</xdr:rowOff>
    </xdr:from>
    <xdr:to>
      <xdr:col>12</xdr:col>
      <xdr:colOff>466725</xdr:colOff>
      <xdr:row>80</xdr:row>
      <xdr:rowOff>133350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416DD44F-9F6E-4756-ABD4-AB461603D7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752474</xdr:colOff>
      <xdr:row>80</xdr:row>
      <xdr:rowOff>219075</xdr:rowOff>
    </xdr:from>
    <xdr:to>
      <xdr:col>10</xdr:col>
      <xdr:colOff>314324</xdr:colOff>
      <xdr:row>96</xdr:row>
      <xdr:rowOff>85725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BB642EE2-C7DF-4540-9A63-B109DFA7F0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31</xdr:row>
      <xdr:rowOff>19050</xdr:rowOff>
    </xdr:from>
    <xdr:to>
      <xdr:col>7</xdr:col>
      <xdr:colOff>0</xdr:colOff>
      <xdr:row>45</xdr:row>
      <xdr:rowOff>190501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FC9BC6EA-31BE-4D3E-B845-186B418548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71437</xdr:colOff>
      <xdr:row>31</xdr:row>
      <xdr:rowOff>9525</xdr:rowOff>
    </xdr:from>
    <xdr:to>
      <xdr:col>16</xdr:col>
      <xdr:colOff>371475</xdr:colOff>
      <xdr:row>45</xdr:row>
      <xdr:rowOff>180976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43E0FDC5-2117-4476-9698-A10C388A12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252411</xdr:colOff>
      <xdr:row>57</xdr:row>
      <xdr:rowOff>190500</xdr:rowOff>
    </xdr:from>
    <xdr:to>
      <xdr:col>13</xdr:col>
      <xdr:colOff>38100</xdr:colOff>
      <xdr:row>72</xdr:row>
      <xdr:rowOff>114300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B1BE0F69-4955-48E6-9E76-24267EFFA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57</xdr:row>
      <xdr:rowOff>57150</xdr:rowOff>
    </xdr:from>
    <xdr:to>
      <xdr:col>7</xdr:col>
      <xdr:colOff>209550</xdr:colOff>
      <xdr:row>75</xdr:row>
      <xdr:rowOff>104775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68614870-33E9-4D0C-8442-9546DEF302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309562</xdr:colOff>
      <xdr:row>57</xdr:row>
      <xdr:rowOff>66674</xdr:rowOff>
    </xdr:from>
    <xdr:to>
      <xdr:col>16</xdr:col>
      <xdr:colOff>200025</xdr:colOff>
      <xdr:row>75</xdr:row>
      <xdr:rowOff>95250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8CA22D51-5AA3-4B73-8622-BB9F25F301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88</xdr:row>
      <xdr:rowOff>38099</xdr:rowOff>
    </xdr:from>
    <xdr:to>
      <xdr:col>16</xdr:col>
      <xdr:colOff>200025</xdr:colOff>
      <xdr:row>105</xdr:row>
      <xdr:rowOff>152400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FD92389C-E4E4-43DD-A554-2742F2C20C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</xdr:colOff>
      <xdr:row>88</xdr:row>
      <xdr:rowOff>57149</xdr:rowOff>
    </xdr:from>
    <xdr:to>
      <xdr:col>6</xdr:col>
      <xdr:colOff>4762</xdr:colOff>
      <xdr:row>105</xdr:row>
      <xdr:rowOff>114300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6E0502D1-105C-4DCB-8C11-D580811048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295275</xdr:colOff>
      <xdr:row>141</xdr:row>
      <xdr:rowOff>152399</xdr:rowOff>
    </xdr:from>
    <xdr:to>
      <xdr:col>14</xdr:col>
      <xdr:colOff>238125</xdr:colOff>
      <xdr:row>159</xdr:row>
      <xdr:rowOff>19050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96054735-9D85-4935-8A70-D3CCDBD790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116</xdr:row>
      <xdr:rowOff>85724</xdr:rowOff>
    </xdr:from>
    <xdr:to>
      <xdr:col>15</xdr:col>
      <xdr:colOff>0</xdr:colOff>
      <xdr:row>129</xdr:row>
      <xdr:rowOff>104775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52C42CFD-E183-4D72-8AE0-FD372F827C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27</xdr:row>
      <xdr:rowOff>171449</xdr:rowOff>
    </xdr:from>
    <xdr:to>
      <xdr:col>7</xdr:col>
      <xdr:colOff>9525</xdr:colOff>
      <xdr:row>45</xdr:row>
      <xdr:rowOff>200024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57D59248-0326-424D-A4E2-14FFA67C0E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105</xdr:row>
      <xdr:rowOff>114299</xdr:rowOff>
    </xdr:from>
    <xdr:to>
      <xdr:col>12</xdr:col>
      <xdr:colOff>504825</xdr:colOff>
      <xdr:row>112</xdr:row>
      <xdr:rowOff>133350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10E9E3A7-AEA3-4D98-AA3D-C24DAAB1355F}"/>
            </a:ext>
          </a:extLst>
        </xdr:cNvPr>
        <xdr:cNvSpPr txBox="1"/>
      </xdr:nvSpPr>
      <xdr:spPr>
        <a:xfrm>
          <a:off x="6419850" y="24707849"/>
          <a:ext cx="3257550" cy="1714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                                     ตรวจถูกต้อง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น.อ.หญิง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(ชมภู  พัฒนพงษ์)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นปก.ฯ ช่วยปฏิบัติราชการ ยศ.ทร. และ                   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เลขานุการคณะทำงานย่อยหมวด ๗ฯ 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มี.ค.๖๒</a:t>
          </a:r>
          <a:endParaRPr lang="th-TH" sz="16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0</xdr:colOff>
      <xdr:row>87</xdr:row>
      <xdr:rowOff>95250</xdr:rowOff>
    </xdr:from>
    <xdr:to>
      <xdr:col>5</xdr:col>
      <xdr:colOff>266701</xdr:colOff>
      <xdr:row>99</xdr:row>
      <xdr:rowOff>123825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F3E93F1B-C777-4271-BC53-2DCD7746A6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323850</xdr:colOff>
      <xdr:row>87</xdr:row>
      <xdr:rowOff>95249</xdr:rowOff>
    </xdr:from>
    <xdr:to>
      <xdr:col>12</xdr:col>
      <xdr:colOff>381000</xdr:colOff>
      <xdr:row>99</xdr:row>
      <xdr:rowOff>171450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37479E5C-9AB2-4586-BBC0-9F8617E72B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328612</xdr:colOff>
      <xdr:row>100</xdr:row>
      <xdr:rowOff>219075</xdr:rowOff>
    </xdr:from>
    <xdr:to>
      <xdr:col>7</xdr:col>
      <xdr:colOff>571500</xdr:colOff>
      <xdr:row>113</xdr:row>
      <xdr:rowOff>9525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C41ABBC0-4C77-4BDD-A5B1-F109F280D2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263526</xdr:colOff>
      <xdr:row>162</xdr:row>
      <xdr:rowOff>257172</xdr:rowOff>
    </xdr:from>
    <xdr:to>
      <xdr:col>20</xdr:col>
      <xdr:colOff>206377</xdr:colOff>
      <xdr:row>178</xdr:row>
      <xdr:rowOff>158750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2F414EBD-10F2-4CA2-9B3B-940CCB2B65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376115</xdr:colOff>
      <xdr:row>178</xdr:row>
      <xdr:rowOff>194434</xdr:rowOff>
    </xdr:from>
    <xdr:to>
      <xdr:col>16</xdr:col>
      <xdr:colOff>65156</xdr:colOff>
      <xdr:row>193</xdr:row>
      <xdr:rowOff>110647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EBF9D34E-1F61-445A-A460-B482E851AC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332316</xdr:colOff>
      <xdr:row>194</xdr:row>
      <xdr:rowOff>146049</xdr:rowOff>
    </xdr:from>
    <xdr:to>
      <xdr:col>20</xdr:col>
      <xdr:colOff>343958</xdr:colOff>
      <xdr:row>215</xdr:row>
      <xdr:rowOff>29633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50F6F9B3-C870-4DB1-90E5-F29789ACF6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390525</xdr:colOff>
      <xdr:row>243</xdr:row>
      <xdr:rowOff>9523</xdr:rowOff>
    </xdr:from>
    <xdr:to>
      <xdr:col>10</xdr:col>
      <xdr:colOff>190500</xdr:colOff>
      <xdr:row>258</xdr:row>
      <xdr:rowOff>95250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49DB3E6B-8B8C-4B1D-B59B-29AEE85B9F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133349</xdr:colOff>
      <xdr:row>243</xdr:row>
      <xdr:rowOff>57149</xdr:rowOff>
    </xdr:from>
    <xdr:to>
      <xdr:col>22</xdr:col>
      <xdr:colOff>85724</xdr:colOff>
      <xdr:row>258</xdr:row>
      <xdr:rowOff>57149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C2139009-4E63-4753-A8CD-97DF225C5C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416454</xdr:colOff>
      <xdr:row>228</xdr:row>
      <xdr:rowOff>67733</xdr:rowOff>
    </xdr:from>
    <xdr:to>
      <xdr:col>10</xdr:col>
      <xdr:colOff>297392</xdr:colOff>
      <xdr:row>241</xdr:row>
      <xdr:rowOff>187325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0854ECBE-F77B-4D57-9887-89014D1FAD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134408</xdr:colOff>
      <xdr:row>228</xdr:row>
      <xdr:rowOff>5292</xdr:rowOff>
    </xdr:from>
    <xdr:to>
      <xdr:col>22</xdr:col>
      <xdr:colOff>58208</xdr:colOff>
      <xdr:row>241</xdr:row>
      <xdr:rowOff>153459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id="{47AD0B4F-B565-49E2-A310-5CF61CE3E9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93</xdr:row>
      <xdr:rowOff>47625</xdr:rowOff>
    </xdr:from>
    <xdr:to>
      <xdr:col>14</xdr:col>
      <xdr:colOff>114300</xdr:colOff>
      <xdr:row>106</xdr:row>
      <xdr:rowOff>76200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7AA5907B-EC87-4AAC-82D7-95C9E604B8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571500</xdr:colOff>
      <xdr:row>106</xdr:row>
      <xdr:rowOff>219074</xdr:rowOff>
    </xdr:from>
    <xdr:to>
      <xdr:col>14</xdr:col>
      <xdr:colOff>133350</xdr:colOff>
      <xdr:row>120</xdr:row>
      <xdr:rowOff>76200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19100BD7-7A83-41DA-95FF-91EE503141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122</xdr:row>
      <xdr:rowOff>38100</xdr:rowOff>
    </xdr:from>
    <xdr:to>
      <xdr:col>15</xdr:col>
      <xdr:colOff>47625</xdr:colOff>
      <xdr:row>136</xdr:row>
      <xdr:rowOff>1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C7F46A59-AE06-4774-AFA0-CC89EDC748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137</xdr:row>
      <xdr:rowOff>76199</xdr:rowOff>
    </xdr:from>
    <xdr:to>
      <xdr:col>14</xdr:col>
      <xdr:colOff>447675</xdr:colOff>
      <xdr:row>149</xdr:row>
      <xdr:rowOff>238124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209AA9DD-52E6-4B74-9A04-C21D83407C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1419224</xdr:colOff>
      <xdr:row>201</xdr:row>
      <xdr:rowOff>161326</xdr:rowOff>
    </xdr:from>
    <xdr:to>
      <xdr:col>9</xdr:col>
      <xdr:colOff>217336</xdr:colOff>
      <xdr:row>218</xdr:row>
      <xdr:rowOff>31751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id="{E975976C-A10D-4C2C-8DF4-5B4CD5E669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255586</xdr:rowOff>
    </xdr:from>
    <xdr:to>
      <xdr:col>12</xdr:col>
      <xdr:colOff>206375</xdr:colOff>
      <xdr:row>160</xdr:row>
      <xdr:rowOff>166688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A4CB01AD-D59C-4B5D-90C7-7B3731F880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185</xdr:row>
      <xdr:rowOff>39687</xdr:rowOff>
    </xdr:from>
    <xdr:to>
      <xdr:col>11</xdr:col>
      <xdr:colOff>571500</xdr:colOff>
      <xdr:row>199</xdr:row>
      <xdr:rowOff>127000</xdr:rowOff>
    </xdr:to>
    <xdr:graphicFrame macro="">
      <xdr:nvGraphicFramePr>
        <xdr:cNvPr id="10" name="แผนภูมิ 9">
          <a:extLst>
            <a:ext uri="{FF2B5EF4-FFF2-40B4-BE49-F238E27FC236}">
              <a16:creationId xmlns:a16="http://schemas.microsoft.com/office/drawing/2014/main" id="{36215939-7891-420C-B171-EA4261B068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238124</xdr:colOff>
      <xdr:row>173</xdr:row>
      <xdr:rowOff>25401</xdr:rowOff>
    </xdr:from>
    <xdr:to>
      <xdr:col>10</xdr:col>
      <xdr:colOff>388937</xdr:colOff>
      <xdr:row>184</xdr:row>
      <xdr:rowOff>149226</xdr:rowOff>
    </xdr:to>
    <xdr:graphicFrame macro="">
      <xdr:nvGraphicFramePr>
        <xdr:cNvPr id="11" name="แผนภูมิ 10">
          <a:extLst>
            <a:ext uri="{FF2B5EF4-FFF2-40B4-BE49-F238E27FC236}">
              <a16:creationId xmlns:a16="http://schemas.microsoft.com/office/drawing/2014/main" id="{0FFEF8B1-CF99-45A1-A5C5-504C7AEBCB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53</xdr:row>
      <xdr:rowOff>66676</xdr:rowOff>
    </xdr:from>
    <xdr:to>
      <xdr:col>12</xdr:col>
      <xdr:colOff>561974</xdr:colOff>
      <xdr:row>68</xdr:row>
      <xdr:rowOff>66675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C934DAB3-6FD5-494D-A744-3F5BEE9684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666750</xdr:colOff>
      <xdr:row>68</xdr:row>
      <xdr:rowOff>95251</xdr:rowOff>
    </xdr:from>
    <xdr:to>
      <xdr:col>12</xdr:col>
      <xdr:colOff>314325</xdr:colOff>
      <xdr:row>80</xdr:row>
      <xdr:rowOff>142875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81DC185D-2691-4557-B4C8-B816090168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57151</xdr:colOff>
      <xdr:row>83</xdr:row>
      <xdr:rowOff>38099</xdr:rowOff>
    </xdr:from>
    <xdr:to>
      <xdr:col>12</xdr:col>
      <xdr:colOff>542926</xdr:colOff>
      <xdr:row>104</xdr:row>
      <xdr:rowOff>133350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1B00A5F7-FE61-4DC8-8A99-3DB7B940E0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173182</xdr:colOff>
      <xdr:row>84</xdr:row>
      <xdr:rowOff>234661</xdr:rowOff>
    </xdr:from>
    <xdr:to>
      <xdr:col>7</xdr:col>
      <xdr:colOff>60613</xdr:colOff>
      <xdr:row>95</xdr:row>
      <xdr:rowOff>232929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FD504753-6614-44A4-820A-3E958DC1B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164522</xdr:colOff>
      <xdr:row>84</xdr:row>
      <xdr:rowOff>226002</xdr:rowOff>
    </xdr:from>
    <xdr:to>
      <xdr:col>17</xdr:col>
      <xdr:colOff>311727</xdr:colOff>
      <xdr:row>95</xdr:row>
      <xdr:rowOff>224270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D43468C5-4D7E-474C-9BB1-39AE214A16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199159</xdr:colOff>
      <xdr:row>96</xdr:row>
      <xdr:rowOff>165391</xdr:rowOff>
    </xdr:from>
    <xdr:to>
      <xdr:col>7</xdr:col>
      <xdr:colOff>34636</xdr:colOff>
      <xdr:row>108</xdr:row>
      <xdr:rowOff>207820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B239F9F6-8BB5-4F4D-9A55-D025D49E3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112569</xdr:colOff>
      <xdr:row>96</xdr:row>
      <xdr:rowOff>148068</xdr:rowOff>
    </xdr:from>
    <xdr:to>
      <xdr:col>17</xdr:col>
      <xdr:colOff>329046</xdr:colOff>
      <xdr:row>108</xdr:row>
      <xdr:rowOff>199159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8B00EF42-9D0D-428F-A85A-202F2031D5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857247</xdr:colOff>
      <xdr:row>28</xdr:row>
      <xdr:rowOff>138543</xdr:rowOff>
    </xdr:from>
    <xdr:to>
      <xdr:col>8</xdr:col>
      <xdr:colOff>34635</xdr:colOff>
      <xdr:row>47</xdr:row>
      <xdr:rowOff>60613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DCED4810-D331-4F72-AD0A-8385118C4B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51954</xdr:colOff>
      <xdr:row>139</xdr:row>
      <xdr:rowOff>129887</xdr:rowOff>
    </xdr:from>
    <xdr:to>
      <xdr:col>15</xdr:col>
      <xdr:colOff>329044</xdr:colOff>
      <xdr:row>163</xdr:row>
      <xdr:rowOff>207819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FB336ED8-791B-46A4-9B1A-FC63916955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450273</xdr:colOff>
      <xdr:row>112</xdr:row>
      <xdr:rowOff>52819</xdr:rowOff>
    </xdr:from>
    <xdr:to>
      <xdr:col>13</xdr:col>
      <xdr:colOff>502227</xdr:colOff>
      <xdr:row>125</xdr:row>
      <xdr:rowOff>77932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C987360A-DB19-4701-95A5-6063F98AC6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718705</xdr:colOff>
      <xdr:row>125</xdr:row>
      <xdr:rowOff>165388</xdr:rowOff>
    </xdr:from>
    <xdr:to>
      <xdr:col>14</xdr:col>
      <xdr:colOff>216477</xdr:colOff>
      <xdr:row>137</xdr:row>
      <xdr:rowOff>59747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B381915A-F99B-457A-802B-A50942B9AD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971550</xdr:colOff>
      <xdr:row>42</xdr:row>
      <xdr:rowOff>133350</xdr:rowOff>
    </xdr:from>
    <xdr:to>
      <xdr:col>11</xdr:col>
      <xdr:colOff>90487</xdr:colOff>
      <xdr:row>51</xdr:row>
      <xdr:rowOff>95250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D3D9D163-197E-478B-9F03-788A243396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23"/>
  <sheetViews>
    <sheetView view="pageBreakPreview" topLeftCell="A13" zoomScale="90" zoomScaleNormal="90" zoomScaleSheetLayoutView="90" workbookViewId="0">
      <selection activeCell="A22" sqref="A22:O22"/>
    </sheetView>
  </sheetViews>
  <sheetFormatPr defaultRowHeight="18.75"/>
  <sheetData>
    <row r="1" spans="1:15" ht="21">
      <c r="H1" s="1859" t="s">
        <v>452</v>
      </c>
    </row>
    <row r="8" spans="1:15" ht="28.5" customHeight="1">
      <c r="A8" s="2260" t="s">
        <v>309</v>
      </c>
      <c r="B8" s="2260"/>
      <c r="C8" s="2260"/>
      <c r="D8" s="2260"/>
      <c r="E8" s="2260"/>
      <c r="F8" s="2260"/>
      <c r="G8" s="2260"/>
      <c r="H8" s="2260"/>
      <c r="I8" s="2260"/>
      <c r="J8" s="2260"/>
      <c r="K8" s="2260"/>
      <c r="L8" s="2260"/>
      <c r="M8" s="2260"/>
      <c r="N8" s="2260"/>
      <c r="O8" s="2260"/>
    </row>
    <row r="9" spans="1:15" ht="26.25">
      <c r="A9" s="2261" t="s">
        <v>311</v>
      </c>
      <c r="B9" s="2261"/>
      <c r="C9" s="2261"/>
      <c r="D9" s="2261"/>
      <c r="E9" s="2261"/>
      <c r="F9" s="2261"/>
      <c r="G9" s="2261"/>
      <c r="H9" s="2261"/>
      <c r="I9" s="2261"/>
      <c r="J9" s="2261"/>
      <c r="K9" s="2261"/>
      <c r="L9" s="2261"/>
      <c r="M9" s="2261"/>
      <c r="N9" s="2261"/>
      <c r="O9" s="2261"/>
    </row>
    <row r="10" spans="1:15" ht="39.200000000000003" customHeight="1">
      <c r="A10" s="2262" t="s">
        <v>310</v>
      </c>
      <c r="B10" s="2262"/>
      <c r="C10" s="2262"/>
      <c r="D10" s="2262"/>
      <c r="E10" s="2262"/>
      <c r="F10" s="2262"/>
      <c r="G10" s="2262"/>
      <c r="H10" s="2262"/>
      <c r="I10" s="2262"/>
      <c r="J10" s="2262"/>
      <c r="K10" s="2262"/>
      <c r="L10" s="2262"/>
      <c r="M10" s="2262"/>
      <c r="N10" s="2262"/>
      <c r="O10" s="2262"/>
    </row>
    <row r="11" spans="1:15" ht="31.7" customHeight="1">
      <c r="A11" s="2263" t="s">
        <v>370</v>
      </c>
      <c r="B11" s="2263"/>
      <c r="C11" s="2263"/>
      <c r="D11" s="2263"/>
      <c r="E11" s="2263"/>
      <c r="F11" s="2263"/>
      <c r="G11" s="2263"/>
      <c r="H11" s="2263"/>
      <c r="I11" s="2263"/>
      <c r="J11" s="2263"/>
      <c r="K11" s="2263"/>
      <c r="L11" s="2263"/>
      <c r="M11" s="2263"/>
      <c r="N11" s="2263"/>
      <c r="O11" s="2263"/>
    </row>
    <row r="12" spans="1:15" ht="26.45" customHeight="1">
      <c r="B12" s="457"/>
    </row>
    <row r="21" spans="1:15" ht="25.5" customHeight="1">
      <c r="A21" s="2258" t="s">
        <v>1074</v>
      </c>
      <c r="B21" s="2259"/>
      <c r="C21" s="2259"/>
      <c r="D21" s="2259"/>
      <c r="E21" s="2259"/>
      <c r="F21" s="2259"/>
      <c r="G21" s="2259"/>
      <c r="H21" s="2259"/>
      <c r="I21" s="2259"/>
      <c r="J21" s="2259"/>
      <c r="K21" s="2259"/>
      <c r="L21" s="2259"/>
      <c r="M21" s="2259"/>
      <c r="N21" s="2259"/>
      <c r="O21" s="2259"/>
    </row>
    <row r="22" spans="1:15" ht="36">
      <c r="A22" s="2264" t="s">
        <v>1089</v>
      </c>
      <c r="B22" s="2264"/>
      <c r="C22" s="2264"/>
      <c r="D22" s="2264"/>
      <c r="E22" s="2264"/>
      <c r="F22" s="2264"/>
      <c r="G22" s="2264"/>
      <c r="H22" s="2264"/>
      <c r="I22" s="2264"/>
      <c r="J22" s="2264"/>
      <c r="K22" s="2264"/>
      <c r="L22" s="2264"/>
      <c r="M22" s="2264"/>
      <c r="N22" s="2264"/>
      <c r="O22" s="2264"/>
    </row>
    <row r="23" spans="1:15" ht="26.25">
      <c r="A23" s="2257" t="s">
        <v>1032</v>
      </c>
      <c r="B23" s="2257"/>
      <c r="C23" s="2257"/>
      <c r="D23" s="2257"/>
      <c r="E23" s="2257"/>
      <c r="F23" s="2257"/>
      <c r="G23" s="2257"/>
      <c r="H23" s="2257"/>
      <c r="I23" s="2257"/>
      <c r="J23" s="2257"/>
      <c r="K23" s="2257"/>
      <c r="L23" s="2257"/>
      <c r="M23" s="2257"/>
      <c r="N23" s="2257"/>
      <c r="O23" s="2257"/>
    </row>
  </sheetData>
  <mergeCells count="7">
    <mergeCell ref="A23:O23"/>
    <mergeCell ref="A21:O21"/>
    <mergeCell ref="A8:O8"/>
    <mergeCell ref="A9:O9"/>
    <mergeCell ref="A10:O10"/>
    <mergeCell ref="A11:O11"/>
    <mergeCell ref="A22:O22"/>
  </mergeCells>
  <pageMargins left="0.98425196850393704" right="0.98425196850393704" top="0.78740157480314965" bottom="0.78740157480314965" header="0.31496062992125984" footer="0.31496062992125984"/>
  <pageSetup paperSize="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R52"/>
  <sheetViews>
    <sheetView view="pageBreakPreview" topLeftCell="A4" zoomScale="145" zoomScaleNormal="100" zoomScaleSheetLayoutView="145" workbookViewId="0">
      <selection activeCell="E3" sqref="E3"/>
    </sheetView>
  </sheetViews>
  <sheetFormatPr defaultColWidth="9.140625" defaultRowHeight="18.75"/>
  <cols>
    <col min="1" max="1" width="4.28515625" style="36" customWidth="1"/>
    <col min="2" max="2" width="16.140625" style="37" customWidth="1"/>
    <col min="3" max="3" width="19.5703125" style="36" customWidth="1"/>
    <col min="4" max="4" width="9.140625" style="36" customWidth="1"/>
    <col min="5" max="5" width="6.42578125" style="36" customWidth="1"/>
    <col min="6" max="6" width="6.85546875" style="36" customWidth="1"/>
    <col min="7" max="7" width="7.7109375" style="36" customWidth="1"/>
    <col min="8" max="8" width="7" style="36" customWidth="1"/>
    <col min="9" max="9" width="7.42578125" style="36" customWidth="1"/>
    <col min="10" max="10" width="7.5703125" style="36" customWidth="1"/>
    <col min="11" max="11" width="7" style="36" customWidth="1"/>
    <col min="12" max="13" width="7.28515625" style="37" customWidth="1"/>
    <col min="14" max="15" width="7.7109375" style="37" customWidth="1"/>
    <col min="16" max="16" width="8.42578125" style="37" customWidth="1"/>
    <col min="17" max="17" width="7.5703125" style="37" customWidth="1"/>
    <col min="18" max="16384" width="9.140625" style="37"/>
  </cols>
  <sheetData>
    <row r="1" spans="1:18" ht="26.25">
      <c r="B1" s="1225" t="s">
        <v>326</v>
      </c>
      <c r="J1" s="540"/>
      <c r="K1" s="544"/>
      <c r="P1" s="540"/>
      <c r="Q1" s="544" t="s">
        <v>329</v>
      </c>
      <c r="R1" s="544"/>
    </row>
    <row r="2" spans="1:18" ht="21">
      <c r="B2" s="1226" t="s">
        <v>327</v>
      </c>
    </row>
    <row r="3" spans="1:18" ht="21">
      <c r="B3" s="693" t="s">
        <v>707</v>
      </c>
    </row>
    <row r="4" spans="1:18" ht="21">
      <c r="B4" s="547" t="s">
        <v>328</v>
      </c>
    </row>
    <row r="5" spans="1:18" ht="21">
      <c r="B5" s="522" t="s">
        <v>396</v>
      </c>
    </row>
    <row r="6" spans="1:18" ht="21">
      <c r="B6" s="1227" t="s">
        <v>397</v>
      </c>
    </row>
    <row r="7" spans="1:18" ht="21">
      <c r="B7" s="522" t="s">
        <v>398</v>
      </c>
      <c r="E7" s="507"/>
    </row>
    <row r="9" spans="1:18" ht="21">
      <c r="F9" s="1228"/>
      <c r="H9" s="1228" t="s">
        <v>698</v>
      </c>
    </row>
    <row r="11" spans="1:18" ht="19.5" customHeight="1">
      <c r="A11" s="1229" t="s">
        <v>0</v>
      </c>
      <c r="B11" s="2335" t="s">
        <v>173</v>
      </c>
      <c r="C11" s="2336"/>
      <c r="D11" s="2332" t="s">
        <v>174</v>
      </c>
      <c r="E11" s="2333"/>
      <c r="F11" s="2334"/>
      <c r="G11" s="2332" t="s">
        <v>175</v>
      </c>
      <c r="H11" s="2333"/>
      <c r="I11" s="2333"/>
      <c r="J11" s="2333"/>
      <c r="K11" s="2333"/>
      <c r="L11" s="2333"/>
      <c r="M11" s="2333"/>
      <c r="N11" s="2334"/>
      <c r="O11" s="40"/>
      <c r="P11" s="39" t="s">
        <v>176</v>
      </c>
      <c r="Q11" s="65"/>
    </row>
    <row r="12" spans="1:18" ht="18.75" customHeight="1">
      <c r="A12" s="1230"/>
      <c r="B12" s="1231"/>
      <c r="C12" s="1232"/>
      <c r="D12" s="1233" t="s">
        <v>177</v>
      </c>
      <c r="E12" s="2330" t="s">
        <v>178</v>
      </c>
      <c r="F12" s="2331"/>
      <c r="G12" s="2332" t="s">
        <v>179</v>
      </c>
      <c r="H12" s="2334"/>
      <c r="I12" s="2332" t="s">
        <v>191</v>
      </c>
      <c r="J12" s="2334"/>
      <c r="K12" s="2332" t="s">
        <v>180</v>
      </c>
      <c r="L12" s="2334"/>
      <c r="M12" s="2332" t="s">
        <v>181</v>
      </c>
      <c r="N12" s="2334"/>
      <c r="O12" s="44" t="s">
        <v>182</v>
      </c>
      <c r="P12" s="44" t="s">
        <v>183</v>
      </c>
      <c r="Q12" s="44" t="s">
        <v>190</v>
      </c>
    </row>
    <row r="13" spans="1:18" ht="21">
      <c r="A13" s="1234">
        <v>1</v>
      </c>
      <c r="B13" s="1235" t="s">
        <v>184</v>
      </c>
      <c r="C13" s="1236"/>
      <c r="D13" s="1237" t="s">
        <v>1082</v>
      </c>
      <c r="E13" s="2337" t="s">
        <v>1082</v>
      </c>
      <c r="F13" s="2338"/>
      <c r="G13" s="2337" t="s">
        <v>1082</v>
      </c>
      <c r="H13" s="2338"/>
      <c r="I13" s="2337"/>
      <c r="J13" s="2338"/>
      <c r="K13" s="2337"/>
      <c r="L13" s="2338"/>
      <c r="M13" s="2337" t="s">
        <v>1082</v>
      </c>
      <c r="N13" s="2338"/>
      <c r="O13" s="1237"/>
      <c r="P13" s="1237" t="s">
        <v>1082</v>
      </c>
      <c r="Q13" s="1237"/>
    </row>
    <row r="14" spans="1:18" ht="21">
      <c r="A14" s="1234">
        <v>2</v>
      </c>
      <c r="B14" s="1235" t="s">
        <v>185</v>
      </c>
      <c r="C14" s="1236"/>
      <c r="D14" s="1237"/>
      <c r="E14" s="2337" t="s">
        <v>1082</v>
      </c>
      <c r="F14" s="2338"/>
      <c r="G14" s="2337" t="s">
        <v>1082</v>
      </c>
      <c r="H14" s="2338"/>
      <c r="I14" s="2337" t="s">
        <v>1082</v>
      </c>
      <c r="J14" s="2338"/>
      <c r="K14" s="2337" t="s">
        <v>1082</v>
      </c>
      <c r="L14" s="2338"/>
      <c r="M14" s="2337" t="s">
        <v>1082</v>
      </c>
      <c r="N14" s="2338"/>
      <c r="O14" s="1237" t="s">
        <v>1082</v>
      </c>
      <c r="P14" s="1237" t="s">
        <v>1082</v>
      </c>
      <c r="Q14" s="1237" t="s">
        <v>1082</v>
      </c>
    </row>
    <row r="15" spans="1:18" ht="21">
      <c r="A15" s="1234">
        <v>3</v>
      </c>
      <c r="B15" s="1235" t="s">
        <v>186</v>
      </c>
      <c r="C15" s="1236"/>
      <c r="D15" s="1237"/>
      <c r="E15" s="2337" t="s">
        <v>1082</v>
      </c>
      <c r="F15" s="2338"/>
      <c r="G15" s="2337" t="s">
        <v>1082</v>
      </c>
      <c r="H15" s="2338"/>
      <c r="I15" s="2337" t="s">
        <v>1082</v>
      </c>
      <c r="J15" s="2338"/>
      <c r="K15" s="2337" t="s">
        <v>1082</v>
      </c>
      <c r="L15" s="2338"/>
      <c r="M15" s="2337" t="s">
        <v>1082</v>
      </c>
      <c r="N15" s="2338"/>
      <c r="O15" s="1237" t="s">
        <v>1082</v>
      </c>
      <c r="P15" s="1237" t="s">
        <v>1082</v>
      </c>
      <c r="Q15" s="1237"/>
    </row>
    <row r="16" spans="1:18" ht="21">
      <c r="A16" s="1234">
        <v>4</v>
      </c>
      <c r="B16" s="1235" t="s">
        <v>187</v>
      </c>
      <c r="C16" s="1236"/>
      <c r="D16" s="1237"/>
      <c r="E16" s="2337" t="s">
        <v>1082</v>
      </c>
      <c r="F16" s="2338"/>
      <c r="G16" s="2337" t="s">
        <v>1082</v>
      </c>
      <c r="H16" s="2338"/>
      <c r="I16" s="2337" t="s">
        <v>1082</v>
      </c>
      <c r="J16" s="2338"/>
      <c r="K16" s="2337" t="s">
        <v>1082</v>
      </c>
      <c r="L16" s="2338"/>
      <c r="M16" s="2337" t="s">
        <v>1082</v>
      </c>
      <c r="N16" s="2338"/>
      <c r="O16" s="1237" t="s">
        <v>1082</v>
      </c>
      <c r="P16" s="1237" t="s">
        <v>1082</v>
      </c>
      <c r="Q16" s="1237"/>
    </row>
    <row r="17" spans="1:17" ht="21">
      <c r="A17" s="1234">
        <v>5</v>
      </c>
      <c r="B17" s="1235" t="s">
        <v>188</v>
      </c>
      <c r="C17" s="1236"/>
      <c r="D17" s="1237"/>
      <c r="E17" s="2337" t="s">
        <v>1082</v>
      </c>
      <c r="F17" s="2338"/>
      <c r="G17" s="2337" t="s">
        <v>1082</v>
      </c>
      <c r="H17" s="2338"/>
      <c r="I17" s="2337" t="s">
        <v>1082</v>
      </c>
      <c r="J17" s="2338"/>
      <c r="K17" s="2337" t="s">
        <v>1082</v>
      </c>
      <c r="L17" s="2338"/>
      <c r="M17" s="2337" t="s">
        <v>1082</v>
      </c>
      <c r="N17" s="2338"/>
      <c r="O17" s="1237" t="s">
        <v>1082</v>
      </c>
      <c r="P17" s="1237" t="s">
        <v>1082</v>
      </c>
      <c r="Q17" s="1237"/>
    </row>
    <row r="18" spans="1:17" ht="21">
      <c r="A18" s="1234">
        <v>6</v>
      </c>
      <c r="B18" s="1235" t="s">
        <v>192</v>
      </c>
      <c r="C18" s="1236"/>
      <c r="D18" s="1237" t="s">
        <v>1082</v>
      </c>
      <c r="E18" s="2337"/>
      <c r="F18" s="2338"/>
      <c r="G18" s="2337" t="s">
        <v>1082</v>
      </c>
      <c r="H18" s="2338"/>
      <c r="I18" s="2337"/>
      <c r="J18" s="2338"/>
      <c r="K18" s="2337"/>
      <c r="L18" s="2338"/>
      <c r="M18" s="2337"/>
      <c r="N18" s="2338"/>
      <c r="O18" s="1237" t="s">
        <v>1082</v>
      </c>
      <c r="P18" s="1237" t="s">
        <v>1082</v>
      </c>
      <c r="Q18" s="1237"/>
    </row>
    <row r="19" spans="1:17" ht="21">
      <c r="A19" s="1234">
        <v>7</v>
      </c>
      <c r="B19" s="1235" t="s">
        <v>189</v>
      </c>
      <c r="C19" s="1236"/>
      <c r="D19" s="1237" t="s">
        <v>1082</v>
      </c>
      <c r="E19" s="2337" t="s">
        <v>1082</v>
      </c>
      <c r="F19" s="2338"/>
      <c r="G19" s="2337" t="s">
        <v>1082</v>
      </c>
      <c r="H19" s="2338"/>
      <c r="I19" s="2337"/>
      <c r="J19" s="2338"/>
      <c r="K19" s="2337" t="s">
        <v>1082</v>
      </c>
      <c r="L19" s="2338"/>
      <c r="M19" s="2337"/>
      <c r="N19" s="2338"/>
      <c r="O19" s="1237" t="s">
        <v>1082</v>
      </c>
      <c r="P19" s="1237" t="s">
        <v>1082</v>
      </c>
      <c r="Q19" s="1237"/>
    </row>
    <row r="26" spans="1:17">
      <c r="Q26" s="1836">
        <v>38</v>
      </c>
    </row>
    <row r="27" spans="1:17" ht="21">
      <c r="Q27" s="544" t="s">
        <v>333</v>
      </c>
    </row>
    <row r="28" spans="1:17" ht="21">
      <c r="H28" s="1228" t="s">
        <v>698</v>
      </c>
    </row>
    <row r="30" spans="1:17">
      <c r="A30" s="44" t="s">
        <v>0</v>
      </c>
      <c r="B30" s="44" t="s">
        <v>173</v>
      </c>
      <c r="C30" s="44" t="s">
        <v>3</v>
      </c>
      <c r="D30" s="44" t="s">
        <v>15</v>
      </c>
      <c r="E30" s="1238"/>
      <c r="F30" s="40"/>
      <c r="G30" s="1239"/>
      <c r="H30" s="40"/>
      <c r="I30" s="40"/>
      <c r="J30" s="91"/>
      <c r="K30" s="40" t="s">
        <v>8</v>
      </c>
      <c r="L30" s="40"/>
      <c r="M30" s="1239"/>
      <c r="N30" s="40"/>
      <c r="O30" s="40"/>
      <c r="P30" s="1240"/>
      <c r="Q30" s="44" t="s">
        <v>9</v>
      </c>
    </row>
    <row r="31" spans="1:17">
      <c r="A31" s="45"/>
      <c r="B31" s="45"/>
      <c r="C31" s="46"/>
      <c r="D31" s="46"/>
      <c r="E31" s="1241"/>
      <c r="F31" s="889" t="s">
        <v>4</v>
      </c>
      <c r="G31" s="1242"/>
      <c r="H31" s="890"/>
      <c r="I31" s="891" t="s">
        <v>5</v>
      </c>
      <c r="J31" s="1243"/>
      <c r="K31" s="892"/>
      <c r="L31" s="893" t="s">
        <v>6</v>
      </c>
      <c r="M31" s="1244"/>
      <c r="N31" s="974"/>
      <c r="O31" s="975" t="s">
        <v>7</v>
      </c>
      <c r="P31" s="1245"/>
      <c r="Q31" s="45" t="s">
        <v>11</v>
      </c>
    </row>
    <row r="32" spans="1:17">
      <c r="A32" s="45"/>
      <c r="B32" s="46"/>
      <c r="C32" s="46"/>
      <c r="D32" s="46"/>
      <c r="E32" s="950" t="s">
        <v>31</v>
      </c>
      <c r="F32" s="950" t="s">
        <v>31</v>
      </c>
      <c r="G32" s="951" t="s">
        <v>28</v>
      </c>
      <c r="H32" s="952" t="s">
        <v>31</v>
      </c>
      <c r="I32" s="952" t="s">
        <v>31</v>
      </c>
      <c r="J32" s="953" t="s">
        <v>28</v>
      </c>
      <c r="K32" s="954" t="s">
        <v>31</v>
      </c>
      <c r="L32" s="954" t="s">
        <v>31</v>
      </c>
      <c r="M32" s="955" t="s">
        <v>28</v>
      </c>
      <c r="N32" s="976" t="s">
        <v>31</v>
      </c>
      <c r="O32" s="976" t="s">
        <v>31</v>
      </c>
      <c r="P32" s="977" t="s">
        <v>28</v>
      </c>
      <c r="Q32" s="45"/>
    </row>
    <row r="33" spans="1:17" ht="21">
      <c r="A33" s="47"/>
      <c r="B33" s="48"/>
      <c r="C33" s="48"/>
      <c r="D33" s="48"/>
      <c r="E33" s="956" t="s">
        <v>60</v>
      </c>
      <c r="F33" s="956" t="s">
        <v>130</v>
      </c>
      <c r="G33" s="957"/>
      <c r="H33" s="958" t="s">
        <v>60</v>
      </c>
      <c r="I33" s="958" t="s">
        <v>130</v>
      </c>
      <c r="J33" s="959"/>
      <c r="K33" s="960" t="s">
        <v>60</v>
      </c>
      <c r="L33" s="960" t="s">
        <v>130</v>
      </c>
      <c r="M33" s="961"/>
      <c r="N33" s="978" t="s">
        <v>60</v>
      </c>
      <c r="O33" s="978" t="s">
        <v>130</v>
      </c>
      <c r="P33" s="979"/>
      <c r="Q33" s="47"/>
    </row>
    <row r="34" spans="1:17" ht="19.5" customHeight="1">
      <c r="A34" s="283">
        <v>1</v>
      </c>
      <c r="B34" s="49" t="s">
        <v>184</v>
      </c>
      <c r="C34" s="1246" t="s">
        <v>699</v>
      </c>
      <c r="D34" s="44" t="s">
        <v>56</v>
      </c>
      <c r="E34" s="44">
        <v>7</v>
      </c>
      <c r="F34" s="44">
        <v>3</v>
      </c>
      <c r="G34" s="140">
        <f>F34/E34*100</f>
        <v>42.857142857142854</v>
      </c>
      <c r="H34" s="44">
        <v>7</v>
      </c>
      <c r="I34" s="44">
        <v>3</v>
      </c>
      <c r="J34" s="141">
        <f>I34/H34*100</f>
        <v>42.857142857142854</v>
      </c>
      <c r="K34" s="44">
        <v>7</v>
      </c>
      <c r="L34" s="44">
        <v>3</v>
      </c>
      <c r="M34" s="132">
        <f>L34/K34*100</f>
        <v>42.857142857142854</v>
      </c>
      <c r="N34" s="44">
        <v>7</v>
      </c>
      <c r="O34" s="44">
        <v>3</v>
      </c>
      <c r="P34" s="1908">
        <f>O34/N34*100</f>
        <v>42.857142857142854</v>
      </c>
      <c r="Q34" s="49"/>
    </row>
    <row r="35" spans="1:17" ht="18.75" customHeight="1">
      <c r="A35" s="282">
        <v>2</v>
      </c>
      <c r="B35" s="46" t="s">
        <v>185</v>
      </c>
      <c r="C35" s="1247" t="s">
        <v>700</v>
      </c>
      <c r="D35" s="45" t="s">
        <v>28</v>
      </c>
      <c r="E35" s="772"/>
      <c r="F35" s="772"/>
      <c r="G35" s="138"/>
      <c r="H35" s="774"/>
      <c r="I35" s="774"/>
      <c r="J35" s="128"/>
      <c r="K35" s="777"/>
      <c r="L35" s="1010"/>
      <c r="M35" s="1010"/>
      <c r="N35" s="1011"/>
      <c r="O35" s="1011"/>
      <c r="P35" s="1248"/>
      <c r="Q35" s="46"/>
    </row>
    <row r="36" spans="1:17" ht="18.75" customHeight="1">
      <c r="A36" s="282">
        <v>3</v>
      </c>
      <c r="B36" s="46" t="s">
        <v>186</v>
      </c>
      <c r="C36" s="1247" t="s">
        <v>701</v>
      </c>
      <c r="D36" s="282">
        <v>40</v>
      </c>
      <c r="E36" s="772"/>
      <c r="F36" s="772"/>
      <c r="G36" s="138"/>
      <c r="H36" s="774"/>
      <c r="I36" s="774"/>
      <c r="J36" s="128"/>
      <c r="K36" s="777"/>
      <c r="L36" s="1010"/>
      <c r="M36" s="1010"/>
      <c r="N36" s="1011"/>
      <c r="O36" s="1011"/>
      <c r="P36" s="1248"/>
      <c r="Q36" s="46"/>
    </row>
    <row r="37" spans="1:17" ht="22.7" customHeight="1">
      <c r="A37" s="282">
        <v>4</v>
      </c>
      <c r="B37" s="46" t="s">
        <v>187</v>
      </c>
      <c r="C37" s="1247" t="s">
        <v>902</v>
      </c>
      <c r="D37" s="45"/>
      <c r="E37" s="772"/>
      <c r="F37" s="772"/>
      <c r="G37" s="138"/>
      <c r="H37" s="774"/>
      <c r="I37" s="774"/>
      <c r="J37" s="128"/>
      <c r="K37" s="777"/>
      <c r="L37" s="1010"/>
      <c r="M37" s="1010"/>
      <c r="N37" s="1011"/>
      <c r="O37" s="1011"/>
      <c r="P37" s="1248"/>
      <c r="Q37" s="46"/>
    </row>
    <row r="38" spans="1:17" ht="19.5" customHeight="1">
      <c r="A38" s="282">
        <v>5</v>
      </c>
      <c r="B38" s="46" t="s">
        <v>188</v>
      </c>
      <c r="C38" s="1247" t="s">
        <v>702</v>
      </c>
      <c r="D38" s="45"/>
      <c r="E38" s="772"/>
      <c r="F38" s="772"/>
      <c r="G38" s="138"/>
      <c r="H38" s="774"/>
      <c r="I38" s="774"/>
      <c r="J38" s="128"/>
      <c r="K38" s="777"/>
      <c r="L38" s="1010"/>
      <c r="M38" s="1010"/>
      <c r="N38" s="1011"/>
      <c r="O38" s="1011"/>
      <c r="P38" s="1248"/>
      <c r="Q38" s="46"/>
    </row>
    <row r="39" spans="1:17" ht="22.7" customHeight="1">
      <c r="A39" s="282">
        <v>6</v>
      </c>
      <c r="B39" s="46" t="s">
        <v>704</v>
      </c>
      <c r="C39" s="1247" t="s">
        <v>703</v>
      </c>
      <c r="D39" s="45"/>
      <c r="E39" s="772"/>
      <c r="F39" s="772"/>
      <c r="G39" s="138"/>
      <c r="H39" s="774"/>
      <c r="I39" s="774"/>
      <c r="J39" s="128"/>
      <c r="K39" s="777"/>
      <c r="L39" s="1010"/>
      <c r="M39" s="1010"/>
      <c r="N39" s="1011"/>
      <c r="O39" s="1011"/>
      <c r="P39" s="1248"/>
      <c r="Q39" s="46"/>
    </row>
    <row r="40" spans="1:17" ht="22.7" customHeight="1">
      <c r="A40" s="282"/>
      <c r="B40" s="46" t="s">
        <v>705</v>
      </c>
      <c r="C40" s="1247"/>
      <c r="D40" s="45"/>
      <c r="E40" s="772"/>
      <c r="F40" s="772"/>
      <c r="G40" s="138"/>
      <c r="H40" s="774"/>
      <c r="I40" s="774"/>
      <c r="J40" s="128"/>
      <c r="K40" s="777"/>
      <c r="L40" s="1010"/>
      <c r="M40" s="1010"/>
      <c r="N40" s="1011"/>
      <c r="O40" s="1011"/>
      <c r="P40" s="1248"/>
      <c r="Q40" s="46"/>
    </row>
    <row r="41" spans="1:17" ht="22.7" customHeight="1">
      <c r="A41" s="284">
        <v>7</v>
      </c>
      <c r="B41" s="48" t="s">
        <v>189</v>
      </c>
      <c r="C41" s="1249"/>
      <c r="D41" s="47"/>
      <c r="E41" s="422"/>
      <c r="F41" s="422"/>
      <c r="G41" s="139"/>
      <c r="H41" s="423"/>
      <c r="I41" s="423"/>
      <c r="J41" s="129"/>
      <c r="K41" s="424"/>
      <c r="L41" s="1014"/>
      <c r="M41" s="1014"/>
      <c r="N41" s="1015"/>
      <c r="O41" s="1015"/>
      <c r="P41" s="1250"/>
      <c r="Q41" s="48"/>
    </row>
    <row r="42" spans="1:17">
      <c r="C42" s="507"/>
    </row>
    <row r="43" spans="1:17">
      <c r="C43" s="507"/>
    </row>
    <row r="44" spans="1:17">
      <c r="C44" s="507"/>
    </row>
    <row r="45" spans="1:17">
      <c r="C45" s="507"/>
      <c r="D45" s="36" t="s">
        <v>4</v>
      </c>
      <c r="E45" s="36" t="s">
        <v>5</v>
      </c>
      <c r="F45" s="36" t="s">
        <v>6</v>
      </c>
      <c r="G45" s="36" t="s">
        <v>7</v>
      </c>
    </row>
    <row r="46" spans="1:17">
      <c r="C46" s="507" t="s">
        <v>1083</v>
      </c>
      <c r="D46" s="36">
        <v>42.86</v>
      </c>
      <c r="E46" s="36">
        <v>42.86</v>
      </c>
      <c r="F46" s="36">
        <v>42.86</v>
      </c>
      <c r="G46" s="36">
        <v>42.86</v>
      </c>
    </row>
    <row r="47" spans="1:17">
      <c r="C47" s="507"/>
    </row>
    <row r="48" spans="1:17">
      <c r="C48" s="507"/>
    </row>
    <row r="49" spans="3:17">
      <c r="C49" s="507"/>
    </row>
    <row r="50" spans="3:17">
      <c r="C50" s="507"/>
    </row>
    <row r="52" spans="3:17">
      <c r="Q52" s="1836">
        <v>39</v>
      </c>
    </row>
  </sheetData>
  <mergeCells count="43">
    <mergeCell ref="E18:F18"/>
    <mergeCell ref="E19:F19"/>
    <mergeCell ref="E13:F13"/>
    <mergeCell ref="E14:F14"/>
    <mergeCell ref="E15:F15"/>
    <mergeCell ref="E16:F16"/>
    <mergeCell ref="E17:F17"/>
    <mergeCell ref="I18:J18"/>
    <mergeCell ref="I19:J19"/>
    <mergeCell ref="G13:H13"/>
    <mergeCell ref="G14:H14"/>
    <mergeCell ref="G15:H15"/>
    <mergeCell ref="G16:H16"/>
    <mergeCell ref="G17:H17"/>
    <mergeCell ref="G18:H18"/>
    <mergeCell ref="G19:H19"/>
    <mergeCell ref="I13:J13"/>
    <mergeCell ref="I14:J14"/>
    <mergeCell ref="I15:J15"/>
    <mergeCell ref="I16:J16"/>
    <mergeCell ref="I17:J17"/>
    <mergeCell ref="M18:N18"/>
    <mergeCell ref="M19:N19"/>
    <mergeCell ref="K13:L13"/>
    <mergeCell ref="K14:L14"/>
    <mergeCell ref="K15:L15"/>
    <mergeCell ref="K16:L16"/>
    <mergeCell ref="K17:L17"/>
    <mergeCell ref="K18:L18"/>
    <mergeCell ref="K19:L19"/>
    <mergeCell ref="M13:N13"/>
    <mergeCell ref="M14:N14"/>
    <mergeCell ref="M15:N15"/>
    <mergeCell ref="M16:N16"/>
    <mergeCell ref="M17:N17"/>
    <mergeCell ref="E12:F12"/>
    <mergeCell ref="D11:F11"/>
    <mergeCell ref="B11:C11"/>
    <mergeCell ref="M12:N12"/>
    <mergeCell ref="K12:L12"/>
    <mergeCell ref="I12:J12"/>
    <mergeCell ref="G12:H12"/>
    <mergeCell ref="G11:N11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R81"/>
  <sheetViews>
    <sheetView view="pageBreakPreview" zoomScale="145" zoomScaleNormal="110" zoomScaleSheetLayoutView="145" workbookViewId="0">
      <selection activeCell="H19" sqref="H19"/>
    </sheetView>
  </sheetViews>
  <sheetFormatPr defaultColWidth="9.140625" defaultRowHeight="18.75"/>
  <cols>
    <col min="1" max="1" width="4.28515625" style="36" customWidth="1"/>
    <col min="2" max="2" width="15.85546875" style="37" customWidth="1"/>
    <col min="3" max="3" width="25.85546875" style="37" customWidth="1"/>
    <col min="4" max="4" width="9.42578125" style="37" customWidth="1"/>
    <col min="5" max="5" width="6.140625" style="37" customWidth="1"/>
    <col min="6" max="6" width="6" style="37" customWidth="1"/>
    <col min="7" max="7" width="7.140625" style="37" customWidth="1"/>
    <col min="8" max="8" width="5.85546875" style="37" customWidth="1"/>
    <col min="9" max="9" width="6.5703125" style="37" customWidth="1"/>
    <col min="10" max="10" width="8.42578125" style="37" customWidth="1"/>
    <col min="11" max="11" width="6" style="37" customWidth="1"/>
    <col min="12" max="12" width="6.28515625" style="37" customWidth="1"/>
    <col min="13" max="13" width="7.140625" style="37" customWidth="1"/>
    <col min="14" max="14" width="9.42578125" style="37" customWidth="1"/>
    <col min="15" max="15" width="8.42578125" style="37" customWidth="1"/>
    <col min="16" max="16" width="7" style="37" customWidth="1"/>
    <col min="17" max="17" width="6.28515625" style="37" customWidth="1"/>
    <col min="18" max="16384" width="9.140625" style="37"/>
  </cols>
  <sheetData>
    <row r="1" spans="1:17" ht="24.75" customHeight="1">
      <c r="B1" s="949" t="s">
        <v>332</v>
      </c>
      <c r="Q1" s="544" t="s">
        <v>337</v>
      </c>
    </row>
    <row r="2" spans="1:17" ht="21.2" customHeight="1">
      <c r="B2" s="693" t="s">
        <v>718</v>
      </c>
    </row>
    <row r="3" spans="1:17" ht="21.2" customHeight="1">
      <c r="B3" s="547" t="s">
        <v>330</v>
      </c>
    </row>
    <row r="4" spans="1:17" ht="21.75" customHeight="1">
      <c r="B4" s="547" t="s">
        <v>331</v>
      </c>
    </row>
    <row r="5" spans="1:17" ht="24.75" customHeight="1">
      <c r="E5" s="280"/>
      <c r="H5" s="280" t="s">
        <v>706</v>
      </c>
    </row>
    <row r="6" spans="1:17" ht="4.7" customHeight="1"/>
    <row r="7" spans="1:17" ht="20.25" customHeight="1">
      <c r="A7" s="44" t="s">
        <v>0</v>
      </c>
      <c r="B7" s="44" t="s">
        <v>193</v>
      </c>
      <c r="C7" s="44" t="s">
        <v>3</v>
      </c>
      <c r="D7" s="88" t="s">
        <v>16</v>
      </c>
      <c r="E7" s="2351" t="s">
        <v>8</v>
      </c>
      <c r="F7" s="2352"/>
      <c r="G7" s="2352"/>
      <c r="H7" s="2352"/>
      <c r="I7" s="2352"/>
      <c r="J7" s="2352"/>
      <c r="K7" s="2352"/>
      <c r="L7" s="2352"/>
      <c r="M7" s="2352"/>
      <c r="N7" s="2352"/>
      <c r="O7" s="2352"/>
      <c r="P7" s="2353"/>
      <c r="Q7" s="44" t="s">
        <v>33</v>
      </c>
    </row>
    <row r="8" spans="1:17" ht="20.25" customHeight="1">
      <c r="A8" s="45"/>
      <c r="B8" s="45"/>
      <c r="C8" s="45"/>
      <c r="D8" s="45" t="s">
        <v>15</v>
      </c>
      <c r="E8" s="2339" t="s">
        <v>4</v>
      </c>
      <c r="F8" s="2340"/>
      <c r="G8" s="2341"/>
      <c r="H8" s="2342" t="s">
        <v>5</v>
      </c>
      <c r="I8" s="2343"/>
      <c r="J8" s="2344"/>
      <c r="K8" s="2345" t="s">
        <v>6</v>
      </c>
      <c r="L8" s="2346"/>
      <c r="M8" s="2347"/>
      <c r="N8" s="2348" t="s">
        <v>7</v>
      </c>
      <c r="O8" s="2349"/>
      <c r="P8" s="2350"/>
      <c r="Q8" s="45" t="s">
        <v>32</v>
      </c>
    </row>
    <row r="9" spans="1:17" ht="19.5" customHeight="1">
      <c r="A9" s="45"/>
      <c r="B9" s="45"/>
      <c r="C9" s="45"/>
      <c r="D9" s="45"/>
      <c r="E9" s="950" t="s">
        <v>31</v>
      </c>
      <c r="F9" s="950" t="s">
        <v>31</v>
      </c>
      <c r="G9" s="951" t="s">
        <v>28</v>
      </c>
      <c r="H9" s="952" t="s">
        <v>31</v>
      </c>
      <c r="I9" s="952" t="s">
        <v>31</v>
      </c>
      <c r="J9" s="953" t="s">
        <v>28</v>
      </c>
      <c r="K9" s="954" t="s">
        <v>31</v>
      </c>
      <c r="L9" s="954" t="s">
        <v>31</v>
      </c>
      <c r="M9" s="955" t="s">
        <v>28</v>
      </c>
      <c r="N9" s="976" t="s">
        <v>31</v>
      </c>
      <c r="O9" s="976" t="s">
        <v>31</v>
      </c>
      <c r="P9" s="977" t="s">
        <v>28</v>
      </c>
      <c r="Q9" s="45" t="s">
        <v>11</v>
      </c>
    </row>
    <row r="10" spans="1:17" ht="17.45" customHeight="1">
      <c r="A10" s="47"/>
      <c r="B10" s="47"/>
      <c r="C10" s="47"/>
      <c r="D10" s="47"/>
      <c r="E10" s="956" t="s">
        <v>60</v>
      </c>
      <c r="F10" s="956" t="s">
        <v>130</v>
      </c>
      <c r="G10" s="957"/>
      <c r="H10" s="958" t="s">
        <v>60</v>
      </c>
      <c r="I10" s="958" t="s">
        <v>130</v>
      </c>
      <c r="J10" s="959"/>
      <c r="K10" s="960" t="s">
        <v>60</v>
      </c>
      <c r="L10" s="960" t="s">
        <v>130</v>
      </c>
      <c r="M10" s="961"/>
      <c r="N10" s="978" t="s">
        <v>60</v>
      </c>
      <c r="O10" s="978" t="s">
        <v>130</v>
      </c>
      <c r="P10" s="979"/>
      <c r="Q10" s="45"/>
    </row>
    <row r="11" spans="1:17" ht="22.7" customHeight="1">
      <c r="A11" s="44">
        <v>1</v>
      </c>
      <c r="B11" s="49" t="s">
        <v>196</v>
      </c>
      <c r="C11" s="2087" t="s">
        <v>194</v>
      </c>
      <c r="D11" s="44" t="s">
        <v>141</v>
      </c>
      <c r="E11" s="1969"/>
      <c r="F11" s="1969"/>
      <c r="G11" s="1968" t="e">
        <f>F11/E11*100</f>
        <v>#DIV/0!</v>
      </c>
      <c r="H11" s="1969"/>
      <c r="I11" s="1969"/>
      <c r="J11" s="1970" t="e">
        <f>I11/H11*100</f>
        <v>#DIV/0!</v>
      </c>
      <c r="K11" s="1969"/>
      <c r="L11" s="1969"/>
      <c r="M11" s="1971" t="e">
        <f>L11/K11*100</f>
        <v>#DIV/0!</v>
      </c>
      <c r="N11" s="1969"/>
      <c r="O11" s="1969"/>
      <c r="P11" s="1972" t="e">
        <f>O11/N11*100</f>
        <v>#DIV/0!</v>
      </c>
      <c r="Q11" s="44"/>
    </row>
    <row r="12" spans="1:17" ht="17.45" customHeight="1">
      <c r="A12" s="45"/>
      <c r="B12" s="46" t="s">
        <v>197</v>
      </c>
      <c r="C12" s="2088" t="s">
        <v>708</v>
      </c>
      <c r="D12" s="45"/>
      <c r="E12" s="772"/>
      <c r="F12" s="772"/>
      <c r="G12" s="138"/>
      <c r="H12" s="774"/>
      <c r="I12" s="774"/>
      <c r="J12" s="774"/>
      <c r="K12" s="777"/>
      <c r="L12" s="777"/>
      <c r="M12" s="777"/>
      <c r="N12" s="782"/>
      <c r="O12" s="782"/>
      <c r="P12" s="782"/>
      <c r="Q12" s="45"/>
    </row>
    <row r="13" spans="1:17" ht="20.25" customHeight="1">
      <c r="A13" s="45"/>
      <c r="B13" s="46"/>
      <c r="C13" s="49" t="s">
        <v>195</v>
      </c>
      <c r="D13" s="64" t="s">
        <v>56</v>
      </c>
      <c r="E13" s="1909" t="s">
        <v>931</v>
      </c>
      <c r="F13" s="1910" t="s">
        <v>930</v>
      </c>
      <c r="G13" s="137"/>
      <c r="H13" s="1914">
        <v>154884999</v>
      </c>
      <c r="I13" s="1914">
        <v>218961423.40000001</v>
      </c>
      <c r="J13" s="2092">
        <f>I13/H13*100</f>
        <v>141.37032302269634</v>
      </c>
      <c r="K13" s="1914">
        <v>147075746</v>
      </c>
      <c r="L13" s="1914">
        <v>146608147.90000001</v>
      </c>
      <c r="M13" s="2093">
        <f>L13/K13*100</f>
        <v>99.682069877109441</v>
      </c>
      <c r="N13" s="2090">
        <v>149393421.30000001</v>
      </c>
      <c r="O13" s="2090">
        <v>152193757.75999999</v>
      </c>
      <c r="P13" s="2091">
        <f>O13/N13*100</f>
        <v>101.87447106815806</v>
      </c>
      <c r="Q13" s="44">
        <f>+T39</f>
        <v>0</v>
      </c>
    </row>
    <row r="14" spans="1:17" ht="20.25" customHeight="1">
      <c r="A14" s="45"/>
      <c r="B14" s="46"/>
      <c r="C14" s="46" t="s">
        <v>709</v>
      </c>
      <c r="D14" s="70" t="s">
        <v>28</v>
      </c>
      <c r="E14" s="809"/>
      <c r="F14" s="1911"/>
      <c r="G14" s="138"/>
      <c r="H14" s="774"/>
      <c r="I14" s="774"/>
      <c r="J14" s="774"/>
      <c r="K14" s="777"/>
      <c r="L14" s="777"/>
      <c r="M14" s="777"/>
      <c r="N14" s="782"/>
      <c r="O14" s="782"/>
      <c r="P14" s="782"/>
      <c r="Q14" s="45"/>
    </row>
    <row r="15" spans="1:17" ht="21.2" customHeight="1">
      <c r="A15" s="45"/>
      <c r="B15" s="46"/>
      <c r="C15" s="48" t="s">
        <v>710</v>
      </c>
      <c r="D15" s="70">
        <v>90</v>
      </c>
      <c r="E15" s="1912"/>
      <c r="F15" s="1913"/>
      <c r="G15" s="139"/>
      <c r="H15" s="423"/>
      <c r="I15" s="423"/>
      <c r="J15" s="423"/>
      <c r="K15" s="424"/>
      <c r="L15" s="424"/>
      <c r="M15" s="424"/>
      <c r="N15" s="783"/>
      <c r="O15" s="783"/>
      <c r="P15" s="783"/>
      <c r="Q15" s="47"/>
    </row>
    <row r="16" spans="1:17" ht="21.75" customHeight="1">
      <c r="A16" s="45"/>
      <c r="B16" s="46"/>
      <c r="C16" s="2087" t="s">
        <v>198</v>
      </c>
      <c r="D16" s="962" t="s">
        <v>141</v>
      </c>
      <c r="E16" s="1969"/>
      <c r="F16" s="1969"/>
      <c r="G16" s="1968" t="e">
        <f>F16/E16*100</f>
        <v>#DIV/0!</v>
      </c>
      <c r="H16" s="1969"/>
      <c r="I16" s="1969"/>
      <c r="J16" s="1970" t="e">
        <f>I16/H16*100</f>
        <v>#DIV/0!</v>
      </c>
      <c r="K16" s="1969"/>
      <c r="L16" s="1969"/>
      <c r="M16" s="1971" t="e">
        <f>L16/K16*100</f>
        <v>#DIV/0!</v>
      </c>
      <c r="N16" s="1969"/>
      <c r="O16" s="1969"/>
      <c r="P16" s="1972" t="e">
        <f>O16/N16*100</f>
        <v>#DIV/0!</v>
      </c>
      <c r="Q16" s="44"/>
    </row>
    <row r="17" spans="1:18" ht="21.75" customHeight="1">
      <c r="A17" s="45"/>
      <c r="B17" s="46"/>
      <c r="C17" s="2089" t="s">
        <v>711</v>
      </c>
      <c r="D17" s="45"/>
      <c r="E17" s="772"/>
      <c r="F17" s="772"/>
      <c r="G17" s="138"/>
      <c r="H17" s="774"/>
      <c r="I17" s="774"/>
      <c r="J17" s="774"/>
      <c r="K17" s="777"/>
      <c r="L17" s="777"/>
      <c r="M17" s="777"/>
      <c r="N17" s="967"/>
      <c r="O17" s="967"/>
      <c r="P17" s="782"/>
      <c r="Q17" s="45"/>
    </row>
    <row r="18" spans="1:18" ht="21.2" customHeight="1">
      <c r="A18" s="45"/>
      <c r="B18" s="46"/>
      <c r="C18" s="2089" t="s">
        <v>712</v>
      </c>
      <c r="D18" s="45"/>
      <c r="E18" s="772"/>
      <c r="F18" s="772"/>
      <c r="G18" s="138"/>
      <c r="H18" s="774"/>
      <c r="I18" s="774"/>
      <c r="J18" s="774"/>
      <c r="K18" s="777"/>
      <c r="L18" s="777"/>
      <c r="M18" s="777"/>
      <c r="N18" s="967"/>
      <c r="O18" s="967"/>
      <c r="P18" s="782"/>
      <c r="Q18" s="45"/>
    </row>
    <row r="19" spans="1:18" ht="21.75" customHeight="1">
      <c r="A19" s="45"/>
      <c r="B19" s="46"/>
      <c r="C19" s="2089" t="s">
        <v>713</v>
      </c>
      <c r="D19" s="45"/>
      <c r="E19" s="772"/>
      <c r="F19" s="772"/>
      <c r="G19" s="138"/>
      <c r="H19" s="774"/>
      <c r="I19" s="774"/>
      <c r="J19" s="774"/>
      <c r="K19" s="777"/>
      <c r="L19" s="777"/>
      <c r="M19" s="777"/>
      <c r="N19" s="967"/>
      <c r="O19" s="967"/>
      <c r="P19" s="782"/>
      <c r="Q19" s="45"/>
    </row>
    <row r="20" spans="1:18" ht="21.75" customHeight="1">
      <c r="A20" s="45"/>
      <c r="B20" s="46"/>
      <c r="C20" s="2089" t="s">
        <v>714</v>
      </c>
      <c r="D20" s="45"/>
      <c r="E20" s="772"/>
      <c r="F20" s="772"/>
      <c r="G20" s="138"/>
      <c r="H20" s="774"/>
      <c r="I20" s="774"/>
      <c r="J20" s="774"/>
      <c r="K20" s="777"/>
      <c r="L20" s="777"/>
      <c r="M20" s="777"/>
      <c r="N20" s="967"/>
      <c r="O20" s="967"/>
      <c r="P20" s="782"/>
      <c r="Q20" s="45"/>
    </row>
    <row r="21" spans="1:18" ht="21.75" customHeight="1">
      <c r="A21" s="45"/>
      <c r="B21" s="46"/>
      <c r="C21" s="2087" t="s">
        <v>198</v>
      </c>
      <c r="D21" s="64" t="s">
        <v>56</v>
      </c>
      <c r="E21" s="1969"/>
      <c r="F21" s="1969"/>
      <c r="G21" s="1968" t="e">
        <f>F21/E21*100</f>
        <v>#DIV/0!</v>
      </c>
      <c r="H21" s="1969"/>
      <c r="I21" s="1969"/>
      <c r="J21" s="1970" t="e">
        <f>I21/H21*100</f>
        <v>#DIV/0!</v>
      </c>
      <c r="K21" s="1969"/>
      <c r="L21" s="1969"/>
      <c r="M21" s="1971" t="e">
        <f>L21/K21*100</f>
        <v>#DIV/0!</v>
      </c>
      <c r="N21" s="1969"/>
      <c r="O21" s="1969"/>
      <c r="P21" s="1972" t="e">
        <f>O21/N21*100</f>
        <v>#DIV/0!</v>
      </c>
      <c r="Q21" s="44"/>
    </row>
    <row r="22" spans="1:18" ht="21.75" customHeight="1">
      <c r="A22" s="45"/>
      <c r="B22" s="46"/>
      <c r="C22" s="2089" t="s">
        <v>715</v>
      </c>
      <c r="D22" s="70" t="s">
        <v>28</v>
      </c>
      <c r="E22" s="772"/>
      <c r="F22" s="772"/>
      <c r="G22" s="347"/>
      <c r="H22" s="774"/>
      <c r="I22" s="774"/>
      <c r="J22" s="774"/>
      <c r="K22" s="777"/>
      <c r="L22" s="777"/>
      <c r="M22" s="777"/>
      <c r="N22" s="782"/>
      <c r="O22" s="782"/>
      <c r="P22" s="782"/>
      <c r="Q22" s="45"/>
    </row>
    <row r="23" spans="1:18" ht="21.75" customHeight="1">
      <c r="A23" s="45"/>
      <c r="B23" s="46"/>
      <c r="C23" s="2089" t="s">
        <v>716</v>
      </c>
      <c r="D23" s="70">
        <v>90</v>
      </c>
      <c r="E23" s="772"/>
      <c r="F23" s="772"/>
      <c r="G23" s="347"/>
      <c r="H23" s="774"/>
      <c r="I23" s="774"/>
      <c r="J23" s="774"/>
      <c r="K23" s="777"/>
      <c r="L23" s="777"/>
      <c r="M23" s="777"/>
      <c r="N23" s="782"/>
      <c r="O23" s="782"/>
      <c r="P23" s="782"/>
      <c r="Q23" s="45"/>
    </row>
    <row r="24" spans="1:18" ht="21.75" customHeight="1">
      <c r="A24" s="45"/>
      <c r="B24" s="46"/>
      <c r="C24" s="2089" t="s">
        <v>717</v>
      </c>
      <c r="D24" s="964"/>
      <c r="E24" s="772"/>
      <c r="F24" s="772"/>
      <c r="G24" s="347"/>
      <c r="H24" s="774"/>
      <c r="I24" s="774"/>
      <c r="J24" s="774"/>
      <c r="K24" s="777"/>
      <c r="L24" s="777"/>
      <c r="M24" s="777"/>
      <c r="N24" s="782"/>
      <c r="O24" s="782"/>
      <c r="P24" s="782"/>
      <c r="Q24" s="45"/>
    </row>
    <row r="25" spans="1:18" ht="21.75" customHeight="1">
      <c r="A25" s="45"/>
      <c r="B25" s="46"/>
      <c r="C25" s="2089" t="s">
        <v>208</v>
      </c>
      <c r="D25" s="964"/>
      <c r="E25" s="772"/>
      <c r="F25" s="772"/>
      <c r="G25" s="347"/>
      <c r="H25" s="774"/>
      <c r="I25" s="774"/>
      <c r="J25" s="774"/>
      <c r="K25" s="777"/>
      <c r="L25" s="777"/>
      <c r="M25" s="777"/>
      <c r="N25" s="782"/>
      <c r="O25" s="782"/>
      <c r="P25" s="782"/>
      <c r="Q25" s="45"/>
    </row>
    <row r="26" spans="1:18" ht="21.75" customHeight="1">
      <c r="A26" s="67"/>
      <c r="B26" s="84"/>
      <c r="C26" s="84"/>
      <c r="D26" s="966"/>
      <c r="E26" s="67"/>
      <c r="F26" s="67"/>
      <c r="G26" s="966"/>
      <c r="H26" s="67"/>
      <c r="I26" s="67"/>
      <c r="J26" s="67"/>
      <c r="K26" s="67"/>
      <c r="L26" s="67"/>
      <c r="M26" s="67"/>
      <c r="N26" s="67"/>
      <c r="O26" s="67"/>
      <c r="P26" s="67"/>
      <c r="Q26" s="1852">
        <v>40</v>
      </c>
    </row>
    <row r="27" spans="1:18" ht="19.5" customHeight="1">
      <c r="D27" s="969"/>
      <c r="E27" s="36"/>
      <c r="F27" s="36"/>
      <c r="G27" s="969"/>
      <c r="H27" s="36"/>
      <c r="I27" s="36"/>
      <c r="J27" s="36"/>
      <c r="K27" s="36"/>
      <c r="L27" s="36"/>
      <c r="M27" s="36"/>
      <c r="N27" s="36"/>
      <c r="O27" s="36"/>
      <c r="Q27" s="544" t="s">
        <v>338</v>
      </c>
      <c r="R27" s="544"/>
    </row>
    <row r="28" spans="1:18" ht="21.2" customHeight="1">
      <c r="E28" s="280"/>
      <c r="H28" s="280" t="s">
        <v>706</v>
      </c>
    </row>
    <row r="29" spans="1:18" ht="4.7" customHeight="1"/>
    <row r="30" spans="1:18" ht="20.25" customHeight="1">
      <c r="A30" s="44" t="s">
        <v>0</v>
      </c>
      <c r="B30" s="44" t="s">
        <v>193</v>
      </c>
      <c r="C30" s="44" t="s">
        <v>3</v>
      </c>
      <c r="D30" s="88" t="s">
        <v>16</v>
      </c>
      <c r="E30" s="2351" t="s">
        <v>8</v>
      </c>
      <c r="F30" s="2352"/>
      <c r="G30" s="2352"/>
      <c r="H30" s="2352"/>
      <c r="I30" s="2352"/>
      <c r="J30" s="2352"/>
      <c r="K30" s="2352"/>
      <c r="L30" s="2352"/>
      <c r="M30" s="2352"/>
      <c r="N30" s="2352"/>
      <c r="O30" s="2352"/>
      <c r="P30" s="2353"/>
      <c r="Q30" s="44" t="s">
        <v>33</v>
      </c>
    </row>
    <row r="31" spans="1:18" ht="20.25" customHeight="1">
      <c r="A31" s="45"/>
      <c r="B31" s="45"/>
      <c r="C31" s="45"/>
      <c r="D31" s="45" t="s">
        <v>15</v>
      </c>
      <c r="E31" s="2339" t="s">
        <v>4</v>
      </c>
      <c r="F31" s="2340"/>
      <c r="G31" s="2341"/>
      <c r="H31" s="2342" t="s">
        <v>5</v>
      </c>
      <c r="I31" s="2343"/>
      <c r="J31" s="2344"/>
      <c r="K31" s="2345" t="s">
        <v>6</v>
      </c>
      <c r="L31" s="2346"/>
      <c r="M31" s="2347"/>
      <c r="N31" s="2348" t="s">
        <v>7</v>
      </c>
      <c r="O31" s="2349"/>
      <c r="P31" s="2350"/>
      <c r="Q31" s="45" t="s">
        <v>32</v>
      </c>
    </row>
    <row r="32" spans="1:18" ht="19.5" customHeight="1">
      <c r="A32" s="45"/>
      <c r="B32" s="45"/>
      <c r="C32" s="45"/>
      <c r="D32" s="45"/>
      <c r="E32" s="950" t="s">
        <v>31</v>
      </c>
      <c r="F32" s="950" t="s">
        <v>31</v>
      </c>
      <c r="G32" s="951" t="s">
        <v>28</v>
      </c>
      <c r="H32" s="952" t="s">
        <v>31</v>
      </c>
      <c r="I32" s="952" t="s">
        <v>31</v>
      </c>
      <c r="J32" s="953" t="s">
        <v>28</v>
      </c>
      <c r="K32" s="954" t="s">
        <v>31</v>
      </c>
      <c r="L32" s="954" t="s">
        <v>31</v>
      </c>
      <c r="M32" s="955" t="s">
        <v>28</v>
      </c>
      <c r="N32" s="976" t="s">
        <v>31</v>
      </c>
      <c r="O32" s="976" t="s">
        <v>31</v>
      </c>
      <c r="P32" s="977" t="s">
        <v>28</v>
      </c>
      <c r="Q32" s="45" t="s">
        <v>11</v>
      </c>
    </row>
    <row r="33" spans="1:17" ht="17.45" customHeight="1">
      <c r="A33" s="47"/>
      <c r="B33" s="47"/>
      <c r="C33" s="47"/>
      <c r="D33" s="47"/>
      <c r="E33" s="956" t="s">
        <v>60</v>
      </c>
      <c r="F33" s="956" t="s">
        <v>130</v>
      </c>
      <c r="G33" s="957"/>
      <c r="H33" s="958" t="s">
        <v>60</v>
      </c>
      <c r="I33" s="958" t="s">
        <v>130</v>
      </c>
      <c r="J33" s="959"/>
      <c r="K33" s="960" t="s">
        <v>60</v>
      </c>
      <c r="L33" s="960" t="s">
        <v>130</v>
      </c>
      <c r="M33" s="961"/>
      <c r="N33" s="978" t="s">
        <v>60</v>
      </c>
      <c r="O33" s="978" t="s">
        <v>130</v>
      </c>
      <c r="P33" s="979"/>
      <c r="Q33" s="45"/>
    </row>
    <row r="34" spans="1:17" ht="20.25" customHeight="1">
      <c r="A34" s="44">
        <v>2</v>
      </c>
      <c r="B34" s="49" t="s">
        <v>720</v>
      </c>
      <c r="C34" s="2087" t="s">
        <v>198</v>
      </c>
      <c r="D34" s="64" t="s">
        <v>56</v>
      </c>
      <c r="E34" s="963"/>
      <c r="F34" s="963"/>
      <c r="G34" s="1409" t="e">
        <f>F34/E34*100</f>
        <v>#DIV/0!</v>
      </c>
      <c r="H34" s="963"/>
      <c r="I34" s="963"/>
      <c r="J34" s="1411" t="e">
        <f>I34/H34*100</f>
        <v>#DIV/0!</v>
      </c>
      <c r="K34" s="963"/>
      <c r="L34" s="963"/>
      <c r="M34" s="1412" t="e">
        <f>L34/K34*100</f>
        <v>#DIV/0!</v>
      </c>
      <c r="N34" s="963"/>
      <c r="O34" s="963"/>
      <c r="P34" s="1413" t="e">
        <f>O34/N34*100</f>
        <v>#DIV/0!</v>
      </c>
      <c r="Q34" s="44"/>
    </row>
    <row r="35" spans="1:17" ht="19.5" customHeight="1">
      <c r="A35" s="45"/>
      <c r="B35" s="46" t="s">
        <v>719</v>
      </c>
      <c r="C35" s="2089" t="s">
        <v>721</v>
      </c>
      <c r="D35" s="70" t="s">
        <v>28</v>
      </c>
      <c r="E35" s="772"/>
      <c r="F35" s="772"/>
      <c r="G35" s="968"/>
      <c r="H35" s="774"/>
      <c r="I35" s="774"/>
      <c r="J35" s="774"/>
      <c r="K35" s="777"/>
      <c r="L35" s="777"/>
      <c r="M35" s="777"/>
      <c r="N35" s="782"/>
      <c r="O35" s="782"/>
      <c r="P35" s="782"/>
      <c r="Q35" s="45"/>
    </row>
    <row r="36" spans="1:17" ht="18" customHeight="1">
      <c r="A36" s="45"/>
      <c r="B36" s="46"/>
      <c r="C36" s="2089" t="s">
        <v>722</v>
      </c>
      <c r="D36" s="70">
        <v>90</v>
      </c>
      <c r="E36" s="772"/>
      <c r="F36" s="772"/>
      <c r="G36" s="968"/>
      <c r="H36" s="774"/>
      <c r="I36" s="774"/>
      <c r="J36" s="774"/>
      <c r="K36" s="777"/>
      <c r="L36" s="777"/>
      <c r="M36" s="777"/>
      <c r="N36" s="782"/>
      <c r="O36" s="782"/>
      <c r="P36" s="782"/>
      <c r="Q36" s="45"/>
    </row>
    <row r="37" spans="1:17" ht="19.5" customHeight="1">
      <c r="A37" s="45"/>
      <c r="B37" s="46"/>
      <c r="C37" s="2094" t="s">
        <v>630</v>
      </c>
      <c r="D37" s="965"/>
      <c r="E37" s="422"/>
      <c r="F37" s="422"/>
      <c r="G37" s="971"/>
      <c r="H37" s="423"/>
      <c r="I37" s="423"/>
      <c r="J37" s="423"/>
      <c r="K37" s="424"/>
      <c r="L37" s="424"/>
      <c r="M37" s="424"/>
      <c r="N37" s="783"/>
      <c r="O37" s="783"/>
      <c r="P37" s="783"/>
      <c r="Q37" s="47"/>
    </row>
    <row r="38" spans="1:17" ht="20.25" customHeight="1">
      <c r="A38" s="45"/>
      <c r="B38" s="46"/>
      <c r="C38" s="2087" t="s">
        <v>723</v>
      </c>
      <c r="D38" s="963" t="s">
        <v>248</v>
      </c>
      <c r="E38" s="419"/>
      <c r="F38" s="82"/>
      <c r="G38" s="973" t="s">
        <v>651</v>
      </c>
      <c r="H38" s="420"/>
      <c r="I38" s="82"/>
      <c r="J38" s="973" t="s">
        <v>651</v>
      </c>
      <c r="K38" s="421"/>
      <c r="L38" s="82"/>
      <c r="M38" s="973" t="s">
        <v>651</v>
      </c>
      <c r="N38" s="784"/>
      <c r="O38" s="82"/>
      <c r="P38" s="973" t="s">
        <v>651</v>
      </c>
      <c r="Q38" s="44"/>
    </row>
    <row r="39" spans="1:17" ht="20.25" customHeight="1">
      <c r="A39" s="47"/>
      <c r="B39" s="48"/>
      <c r="C39" s="2095" t="s">
        <v>724</v>
      </c>
      <c r="D39" s="965"/>
      <c r="E39" s="422"/>
      <c r="F39" s="422"/>
      <c r="G39" s="971"/>
      <c r="H39" s="423"/>
      <c r="I39" s="423"/>
      <c r="J39" s="423"/>
      <c r="K39" s="424"/>
      <c r="L39" s="424"/>
      <c r="M39" s="424"/>
      <c r="N39" s="783"/>
      <c r="O39" s="783"/>
      <c r="P39" s="783"/>
      <c r="Q39" s="47"/>
    </row>
    <row r="40" spans="1:17" ht="20.25" customHeight="1">
      <c r="A40" s="44">
        <v>3</v>
      </c>
      <c r="B40" s="49" t="s">
        <v>199</v>
      </c>
      <c r="C40" s="2096" t="s">
        <v>198</v>
      </c>
      <c r="D40" s="963" t="s">
        <v>141</v>
      </c>
      <c r="E40" s="963"/>
      <c r="F40" s="963"/>
      <c r="G40" s="1409" t="e">
        <f>F40/E40*100</f>
        <v>#DIV/0!</v>
      </c>
      <c r="H40" s="963"/>
      <c r="I40" s="963"/>
      <c r="J40" s="1411" t="e">
        <f>I40/H40*100</f>
        <v>#DIV/0!</v>
      </c>
      <c r="K40" s="963"/>
      <c r="L40" s="963"/>
      <c r="M40" s="1412" t="e">
        <f>L40/K40*100</f>
        <v>#DIV/0!</v>
      </c>
      <c r="N40" s="963"/>
      <c r="O40" s="963"/>
      <c r="P40" s="1413" t="e">
        <f>O40/N40*100</f>
        <v>#DIV/0!</v>
      </c>
      <c r="Q40" s="44"/>
    </row>
    <row r="41" spans="1:17" ht="18.75" customHeight="1">
      <c r="A41" s="45"/>
      <c r="B41" s="46"/>
      <c r="C41" s="2097" t="s">
        <v>733</v>
      </c>
      <c r="D41" s="964"/>
      <c r="E41" s="968"/>
      <c r="F41" s="968"/>
      <c r="G41" s="968"/>
      <c r="H41" s="2098"/>
      <c r="I41" s="2098"/>
      <c r="J41" s="2098"/>
      <c r="K41" s="2099"/>
      <c r="L41" s="2099"/>
      <c r="M41" s="2099"/>
      <c r="N41" s="2100"/>
      <c r="O41" s="2100"/>
      <c r="P41" s="2100"/>
      <c r="Q41" s="45"/>
    </row>
    <row r="42" spans="1:17" ht="18" customHeight="1">
      <c r="A42" s="45"/>
      <c r="B42" s="46"/>
      <c r="C42" s="2097" t="s">
        <v>734</v>
      </c>
      <c r="D42" s="964"/>
      <c r="E42" s="968"/>
      <c r="F42" s="968"/>
      <c r="G42" s="968"/>
      <c r="H42" s="2098"/>
      <c r="I42" s="2098"/>
      <c r="J42" s="2098"/>
      <c r="K42" s="2099"/>
      <c r="L42" s="2099"/>
      <c r="M42" s="2099"/>
      <c r="N42" s="2100"/>
      <c r="O42" s="2100"/>
      <c r="P42" s="2100"/>
      <c r="Q42" s="45"/>
    </row>
    <row r="43" spans="1:17" ht="19.5" customHeight="1">
      <c r="A43" s="45"/>
      <c r="B43" s="46"/>
      <c r="C43" s="2097" t="s">
        <v>735</v>
      </c>
      <c r="D43" s="964"/>
      <c r="E43" s="972"/>
      <c r="F43" s="972"/>
      <c r="G43" s="1973"/>
      <c r="H43" s="1974"/>
      <c r="I43" s="1974"/>
      <c r="J43" s="1974"/>
      <c r="K43" s="1975"/>
      <c r="L43" s="1975"/>
      <c r="M43" s="1975"/>
      <c r="N43" s="1976"/>
      <c r="O43" s="1976"/>
      <c r="P43" s="1976"/>
      <c r="Q43" s="45"/>
    </row>
    <row r="44" spans="1:17" ht="20.25" customHeight="1">
      <c r="A44" s="44">
        <v>4</v>
      </c>
      <c r="B44" s="49" t="s">
        <v>726</v>
      </c>
      <c r="C44" s="2096" t="s">
        <v>198</v>
      </c>
      <c r="D44" s="963" t="s">
        <v>141</v>
      </c>
      <c r="E44" s="963"/>
      <c r="F44" s="963"/>
      <c r="G44" s="1409" t="e">
        <f>F44/E44*100</f>
        <v>#DIV/0!</v>
      </c>
      <c r="H44" s="963"/>
      <c r="I44" s="963"/>
      <c r="J44" s="1411" t="e">
        <f>I44/H44*100</f>
        <v>#DIV/0!</v>
      </c>
      <c r="K44" s="963"/>
      <c r="L44" s="963"/>
      <c r="M44" s="1412" t="e">
        <f>L44/K44*100</f>
        <v>#DIV/0!</v>
      </c>
      <c r="N44" s="963"/>
      <c r="O44" s="963"/>
      <c r="P44" s="1413" t="e">
        <f>O44/N44*100</f>
        <v>#DIV/0!</v>
      </c>
      <c r="Q44" s="44"/>
    </row>
    <row r="45" spans="1:17" ht="20.25" customHeight="1">
      <c r="A45" s="45"/>
      <c r="B45" s="46" t="s">
        <v>725</v>
      </c>
      <c r="C45" s="2097" t="s">
        <v>727</v>
      </c>
      <c r="D45" s="964"/>
      <c r="E45" s="772"/>
      <c r="F45" s="772"/>
      <c r="G45" s="1973"/>
      <c r="H45" s="1974"/>
      <c r="I45" s="1974"/>
      <c r="J45" s="1974"/>
      <c r="K45" s="1975"/>
      <c r="L45" s="1975"/>
      <c r="M45" s="1975"/>
      <c r="N45" s="1976"/>
      <c r="O45" s="1976"/>
      <c r="P45" s="1976"/>
      <c r="Q45" s="45"/>
    </row>
    <row r="46" spans="1:17" ht="18" customHeight="1">
      <c r="A46" s="45"/>
      <c r="B46" s="46"/>
      <c r="C46" s="2097" t="s">
        <v>736</v>
      </c>
      <c r="D46" s="964"/>
      <c r="E46" s="772"/>
      <c r="F46" s="772"/>
      <c r="G46" s="1973"/>
      <c r="H46" s="1974"/>
      <c r="I46" s="1974"/>
      <c r="J46" s="1974"/>
      <c r="K46" s="1975"/>
      <c r="L46" s="1975"/>
      <c r="M46" s="1975"/>
      <c r="N46" s="1976"/>
      <c r="O46" s="1976"/>
      <c r="P46" s="1976"/>
      <c r="Q46" s="45"/>
    </row>
    <row r="47" spans="1:17" ht="18.75" customHeight="1">
      <c r="A47" s="45"/>
      <c r="B47" s="46"/>
      <c r="C47" s="2097" t="s">
        <v>737</v>
      </c>
      <c r="D47" s="964"/>
      <c r="E47" s="772"/>
      <c r="F47" s="772"/>
      <c r="G47" s="1973"/>
      <c r="H47" s="1974"/>
      <c r="I47" s="1974"/>
      <c r="J47" s="1974"/>
      <c r="K47" s="1975"/>
      <c r="L47" s="1975"/>
      <c r="M47" s="1975"/>
      <c r="N47" s="1976"/>
      <c r="O47" s="1976"/>
      <c r="P47" s="1976"/>
      <c r="Q47" s="45"/>
    </row>
    <row r="48" spans="1:17" ht="18.75" customHeight="1">
      <c r="A48" s="47"/>
      <c r="B48" s="48"/>
      <c r="C48" s="2095" t="s">
        <v>134</v>
      </c>
      <c r="D48" s="965"/>
      <c r="E48" s="422"/>
      <c r="F48" s="422"/>
      <c r="G48" s="1977"/>
      <c r="H48" s="1978"/>
      <c r="I48" s="1978"/>
      <c r="J48" s="1978"/>
      <c r="K48" s="1979"/>
      <c r="L48" s="1979"/>
      <c r="M48" s="1979"/>
      <c r="N48" s="1980"/>
      <c r="O48" s="1980"/>
      <c r="P48" s="1980"/>
      <c r="Q48" s="47"/>
    </row>
    <row r="49" spans="1:17" ht="20.25" customHeight="1">
      <c r="A49" s="45">
        <v>5</v>
      </c>
      <c r="B49" s="46" t="s">
        <v>201</v>
      </c>
      <c r="C49" s="2097" t="s">
        <v>198</v>
      </c>
      <c r="D49" s="964" t="s">
        <v>141</v>
      </c>
      <c r="E49" s="963"/>
      <c r="F49" s="963"/>
      <c r="G49" s="1409" t="e">
        <f>F49/E49*100</f>
        <v>#DIV/0!</v>
      </c>
      <c r="H49" s="963"/>
      <c r="I49" s="963"/>
      <c r="J49" s="1411" t="e">
        <f>I49/H49*100</f>
        <v>#DIV/0!</v>
      </c>
      <c r="K49" s="963"/>
      <c r="L49" s="963"/>
      <c r="M49" s="1412" t="e">
        <f>L49/K49*100</f>
        <v>#DIV/0!</v>
      </c>
      <c r="N49" s="963"/>
      <c r="O49" s="963">
        <v>0</v>
      </c>
      <c r="P49" s="1413" t="e">
        <f>O49/N49*100</f>
        <v>#DIV/0!</v>
      </c>
      <c r="Q49" s="45"/>
    </row>
    <row r="50" spans="1:17" ht="20.25" customHeight="1">
      <c r="A50" s="45"/>
      <c r="B50" s="46" t="s">
        <v>728</v>
      </c>
      <c r="C50" s="2097" t="s">
        <v>729</v>
      </c>
      <c r="D50" s="45"/>
      <c r="E50" s="772"/>
      <c r="F50" s="772"/>
      <c r="G50" s="772"/>
      <c r="H50" s="774"/>
      <c r="I50" s="774"/>
      <c r="J50" s="774"/>
      <c r="K50" s="777"/>
      <c r="L50" s="777"/>
      <c r="M50" s="777"/>
      <c r="N50" s="782"/>
      <c r="O50" s="782"/>
      <c r="P50" s="782"/>
      <c r="Q50" s="45"/>
    </row>
    <row r="51" spans="1:17" ht="18.75" customHeight="1">
      <c r="A51" s="45"/>
      <c r="B51" s="46" t="s">
        <v>636</v>
      </c>
      <c r="C51" s="2097" t="s">
        <v>730</v>
      </c>
      <c r="D51" s="45"/>
      <c r="E51" s="772"/>
      <c r="F51" s="772"/>
      <c r="G51" s="772"/>
      <c r="H51" s="774"/>
      <c r="I51" s="774"/>
      <c r="J51" s="774"/>
      <c r="K51" s="777"/>
      <c r="L51" s="777"/>
      <c r="M51" s="777"/>
      <c r="N51" s="782"/>
      <c r="O51" s="782"/>
      <c r="P51" s="782"/>
      <c r="Q51" s="45"/>
    </row>
    <row r="52" spans="1:17" ht="19.5" customHeight="1">
      <c r="A52" s="45"/>
      <c r="B52" s="46"/>
      <c r="C52" s="2097" t="s">
        <v>732</v>
      </c>
      <c r="D52" s="45"/>
      <c r="E52" s="772"/>
      <c r="F52" s="772"/>
      <c r="G52" s="772"/>
      <c r="H52" s="774"/>
      <c r="I52" s="774"/>
      <c r="J52" s="774"/>
      <c r="K52" s="777"/>
      <c r="L52" s="777"/>
      <c r="M52" s="777"/>
      <c r="N52" s="782"/>
      <c r="O52" s="782"/>
      <c r="P52" s="782"/>
      <c r="Q52" s="45"/>
    </row>
    <row r="53" spans="1:17" ht="20.25" customHeight="1">
      <c r="A53" s="47"/>
      <c r="B53" s="48"/>
      <c r="C53" s="2095" t="s">
        <v>731</v>
      </c>
      <c r="D53" s="47"/>
      <c r="E53" s="422"/>
      <c r="F53" s="422"/>
      <c r="G53" s="422"/>
      <c r="H53" s="423"/>
      <c r="I53" s="423"/>
      <c r="J53" s="423"/>
      <c r="K53" s="424"/>
      <c r="L53" s="424"/>
      <c r="M53" s="424"/>
      <c r="N53" s="783"/>
      <c r="O53" s="783"/>
      <c r="P53" s="783"/>
      <c r="Q53" s="47"/>
    </row>
    <row r="54" spans="1:17" ht="21.75" customHeight="1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1852">
        <v>41</v>
      </c>
    </row>
    <row r="55" spans="1:17" ht="26.45" customHeight="1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544" t="s">
        <v>871</v>
      </c>
    </row>
    <row r="56" spans="1:17" ht="19.5" customHeight="1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9.5" customHeight="1">
      <c r="C57" s="1813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9.5" customHeight="1">
      <c r="C58" s="1814" t="s">
        <v>290</v>
      </c>
      <c r="D58" s="65" t="s">
        <v>4</v>
      </c>
      <c r="E58" s="65" t="s">
        <v>5</v>
      </c>
      <c r="F58" s="65" t="s">
        <v>6</v>
      </c>
      <c r="G58" s="65" t="s">
        <v>7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9.5" customHeight="1">
      <c r="C59" s="49" t="s">
        <v>194</v>
      </c>
      <c r="D59" s="1815">
        <v>100</v>
      </c>
      <c r="E59" s="1815">
        <v>100</v>
      </c>
      <c r="F59" s="1815">
        <v>100</v>
      </c>
      <c r="G59" s="1815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9.5" customHeight="1">
      <c r="C60" s="49" t="s">
        <v>1029</v>
      </c>
      <c r="D60" s="1815"/>
      <c r="E60" s="1815">
        <v>141.37</v>
      </c>
      <c r="F60" s="1815">
        <v>99.68</v>
      </c>
      <c r="G60" s="1815">
        <v>101.87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9.5" customHeight="1">
      <c r="C61" s="49" t="s">
        <v>1028</v>
      </c>
      <c r="D61" s="1815">
        <v>100</v>
      </c>
      <c r="E61" s="1815">
        <v>100</v>
      </c>
      <c r="F61" s="1815">
        <v>100</v>
      </c>
      <c r="G61" s="1815">
        <v>100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9.5" customHeight="1">
      <c r="C62" s="1043" t="s">
        <v>1030</v>
      </c>
      <c r="D62" s="1815">
        <v>100</v>
      </c>
      <c r="E62" s="1815">
        <v>100</v>
      </c>
      <c r="F62" s="1815">
        <v>100</v>
      </c>
      <c r="G62" s="1815">
        <v>100</v>
      </c>
      <c r="Q62" s="544"/>
    </row>
    <row r="63" spans="1:17" ht="19.5" customHeight="1">
      <c r="Q63" s="544"/>
    </row>
    <row r="64" spans="1:17" ht="19.5" customHeight="1">
      <c r="Q64" s="544"/>
    </row>
    <row r="65" spans="3:17" ht="19.5" customHeight="1">
      <c r="Q65" s="544"/>
    </row>
    <row r="66" spans="3:17" ht="19.5" customHeight="1">
      <c r="Q66" s="544"/>
    </row>
    <row r="67" spans="3:17" ht="19.5" customHeight="1">
      <c r="Q67" s="544"/>
    </row>
    <row r="68" spans="3:17" ht="19.5" customHeight="1">
      <c r="Q68" s="544"/>
    </row>
    <row r="69" spans="3:17" ht="19.5" customHeight="1">
      <c r="Q69" s="544"/>
    </row>
    <row r="70" spans="3:17" ht="19.5" customHeight="1">
      <c r="Q70" s="544"/>
    </row>
    <row r="71" spans="3:17">
      <c r="C71" s="1814" t="s">
        <v>1031</v>
      </c>
      <c r="D71" s="65" t="s">
        <v>4</v>
      </c>
      <c r="E71" s="65" t="s">
        <v>5</v>
      </c>
      <c r="F71" s="65" t="s">
        <v>6</v>
      </c>
      <c r="G71" s="65" t="s">
        <v>7</v>
      </c>
    </row>
    <row r="72" spans="3:17">
      <c r="C72" s="1043" t="s">
        <v>291</v>
      </c>
      <c r="D72" s="65">
        <v>100</v>
      </c>
      <c r="E72" s="65">
        <v>100</v>
      </c>
      <c r="F72" s="65">
        <v>100</v>
      </c>
      <c r="G72" s="65">
        <v>100</v>
      </c>
    </row>
    <row r="73" spans="3:17">
      <c r="C73" s="1043" t="s">
        <v>199</v>
      </c>
      <c r="D73" s="65">
        <v>100</v>
      </c>
      <c r="E73" s="65">
        <v>100</v>
      </c>
      <c r="F73" s="65">
        <v>100</v>
      </c>
      <c r="G73" s="65">
        <v>100</v>
      </c>
    </row>
    <row r="74" spans="3:17">
      <c r="C74" s="1043" t="s">
        <v>271</v>
      </c>
      <c r="D74" s="65">
        <v>100</v>
      </c>
      <c r="E74" s="65">
        <v>100</v>
      </c>
      <c r="F74" s="65">
        <v>100</v>
      </c>
      <c r="G74" s="65">
        <v>100</v>
      </c>
    </row>
    <row r="75" spans="3:17">
      <c r="C75" s="1043" t="s">
        <v>272</v>
      </c>
      <c r="D75" s="65">
        <v>100</v>
      </c>
      <c r="E75" s="65"/>
      <c r="F75" s="65"/>
      <c r="G75" s="65"/>
    </row>
    <row r="81" spans="17:17">
      <c r="Q81" s="1853">
        <v>42</v>
      </c>
    </row>
  </sheetData>
  <mergeCells count="10">
    <mergeCell ref="E30:P30"/>
    <mergeCell ref="E31:G31"/>
    <mergeCell ref="H31:J31"/>
    <mergeCell ref="K31:M31"/>
    <mergeCell ref="N31:P31"/>
    <mergeCell ref="E8:G8"/>
    <mergeCell ref="H8:J8"/>
    <mergeCell ref="K8:M8"/>
    <mergeCell ref="N8:P8"/>
    <mergeCell ref="E7:P7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O104"/>
  <sheetViews>
    <sheetView view="pageBreakPreview" zoomScale="130" zoomScaleNormal="100" zoomScaleSheetLayoutView="130" workbookViewId="0">
      <selection activeCell="N25" sqref="N25"/>
    </sheetView>
  </sheetViews>
  <sheetFormatPr defaultColWidth="9" defaultRowHeight="20.85" customHeight="1"/>
  <cols>
    <col min="1" max="1" width="4.85546875" style="281" customWidth="1"/>
    <col min="2" max="2" width="35.42578125" style="37" customWidth="1"/>
    <col min="3" max="3" width="10.28515625" style="36" customWidth="1"/>
    <col min="4" max="4" width="10.42578125" style="36" customWidth="1"/>
    <col min="5" max="5" width="14.7109375" style="36" customWidth="1"/>
    <col min="6" max="6" width="8.7109375" style="36" customWidth="1"/>
    <col min="7" max="8" width="6.7109375" style="37" customWidth="1"/>
    <col min="9" max="9" width="7.42578125" style="37" customWidth="1"/>
    <col min="10" max="10" width="6.5703125" style="37" customWidth="1"/>
    <col min="11" max="11" width="7.42578125" style="37" customWidth="1"/>
    <col min="12" max="12" width="6.42578125" style="37" customWidth="1"/>
    <col min="13" max="13" width="7.140625" style="37" customWidth="1"/>
    <col min="14" max="14" width="7.28515625" style="37" customWidth="1"/>
    <col min="15" max="15" width="6.28515625" style="37" customWidth="1"/>
    <col min="16" max="16384" width="9" style="37"/>
  </cols>
  <sheetData>
    <row r="1" spans="1:15" ht="20.85" customHeight="1">
      <c r="B1" s="949" t="s">
        <v>332</v>
      </c>
      <c r="O1" s="544" t="s">
        <v>871</v>
      </c>
    </row>
    <row r="2" spans="1:15" ht="20.85" customHeight="1">
      <c r="B2" s="693" t="s">
        <v>738</v>
      </c>
    </row>
    <row r="3" spans="1:15" ht="20.85" customHeight="1">
      <c r="B3" s="547" t="s">
        <v>335</v>
      </c>
    </row>
    <row r="4" spans="1:15" ht="20.85" customHeight="1">
      <c r="B4" s="522" t="s">
        <v>334</v>
      </c>
    </row>
    <row r="5" spans="1:15" ht="11.85" customHeight="1"/>
    <row r="6" spans="1:15" ht="25.15" customHeight="1">
      <c r="D6" s="280"/>
      <c r="E6" s="280"/>
      <c r="F6" s="280" t="s">
        <v>872</v>
      </c>
      <c r="H6" s="280"/>
    </row>
    <row r="7" spans="1:15" ht="8.85" customHeight="1"/>
    <row r="8" spans="1:15" ht="20.85" customHeight="1">
      <c r="A8" s="700" t="s">
        <v>0</v>
      </c>
      <c r="B8" s="980" t="s">
        <v>202</v>
      </c>
      <c r="C8" s="980" t="s">
        <v>204</v>
      </c>
      <c r="D8" s="980" t="s">
        <v>204</v>
      </c>
      <c r="E8" s="980" t="s">
        <v>3</v>
      </c>
      <c r="F8" s="980" t="s">
        <v>16</v>
      </c>
      <c r="G8" s="2354" t="s">
        <v>206</v>
      </c>
      <c r="H8" s="2354"/>
      <c r="I8" s="2354"/>
      <c r="J8" s="2354"/>
      <c r="K8" s="2354"/>
      <c r="L8" s="2354"/>
      <c r="M8" s="2354"/>
      <c r="N8" s="2354"/>
      <c r="O8" s="980" t="s">
        <v>33</v>
      </c>
    </row>
    <row r="9" spans="1:15" ht="20.85" customHeight="1">
      <c r="A9" s="701"/>
      <c r="B9" s="981" t="s">
        <v>203</v>
      </c>
      <c r="C9" s="981" t="s">
        <v>208</v>
      </c>
      <c r="D9" s="981" t="s">
        <v>205</v>
      </c>
      <c r="E9" s="981"/>
      <c r="F9" s="981" t="s">
        <v>742</v>
      </c>
      <c r="G9" s="2359" t="s">
        <v>4</v>
      </c>
      <c r="H9" s="2355"/>
      <c r="I9" s="2356" t="s">
        <v>5</v>
      </c>
      <c r="J9" s="2356"/>
      <c r="K9" s="2357" t="s">
        <v>6</v>
      </c>
      <c r="L9" s="2357"/>
      <c r="M9" s="2360" t="s">
        <v>7</v>
      </c>
      <c r="N9" s="2360"/>
      <c r="O9" s="981" t="s">
        <v>32</v>
      </c>
    </row>
    <row r="10" spans="1:15" ht="18.399999999999999" customHeight="1">
      <c r="A10" s="701"/>
      <c r="B10" s="243"/>
      <c r="C10" s="981" t="s">
        <v>209</v>
      </c>
      <c r="D10" s="981"/>
      <c r="E10" s="981"/>
      <c r="F10" s="981" t="s">
        <v>743</v>
      </c>
      <c r="G10" s="983" t="s">
        <v>219</v>
      </c>
      <c r="H10" s="983" t="s">
        <v>211</v>
      </c>
      <c r="I10" s="984" t="s">
        <v>219</v>
      </c>
      <c r="J10" s="984" t="s">
        <v>211</v>
      </c>
      <c r="K10" s="985" t="s">
        <v>219</v>
      </c>
      <c r="L10" s="985" t="s">
        <v>211</v>
      </c>
      <c r="M10" s="986" t="s">
        <v>219</v>
      </c>
      <c r="N10" s="986" t="s">
        <v>211</v>
      </c>
      <c r="O10" s="981" t="s">
        <v>11</v>
      </c>
    </row>
    <row r="11" spans="1:15" ht="19.7" customHeight="1">
      <c r="A11" s="701"/>
      <c r="B11" s="243"/>
      <c r="C11" s="981"/>
      <c r="D11" s="981"/>
      <c r="E11" s="1041"/>
      <c r="F11" s="1041"/>
      <c r="G11" s="987" t="s">
        <v>220</v>
      </c>
      <c r="H11" s="988"/>
      <c r="I11" s="989" t="s">
        <v>220</v>
      </c>
      <c r="J11" s="990"/>
      <c r="K11" s="991" t="s">
        <v>220</v>
      </c>
      <c r="L11" s="992"/>
      <c r="M11" s="993" t="s">
        <v>220</v>
      </c>
      <c r="N11" s="994"/>
      <c r="O11" s="1041"/>
    </row>
    <row r="12" spans="1:15" ht="20.85" customHeight="1">
      <c r="A12" s="995">
        <v>1</v>
      </c>
      <c r="B12" s="242" t="s">
        <v>210</v>
      </c>
      <c r="C12" s="1047" t="s">
        <v>200</v>
      </c>
      <c r="D12" s="1047" t="s">
        <v>207</v>
      </c>
      <c r="E12" s="1047" t="s">
        <v>133</v>
      </c>
      <c r="F12" s="996" t="s">
        <v>141</v>
      </c>
      <c r="G12" s="997" t="s">
        <v>1082</v>
      </c>
      <c r="H12" s="980"/>
      <c r="I12" s="997" t="s">
        <v>1082</v>
      </c>
      <c r="J12" s="980"/>
      <c r="K12" s="997" t="s">
        <v>1082</v>
      </c>
      <c r="L12" s="980"/>
      <c r="M12" s="997" t="s">
        <v>1082</v>
      </c>
      <c r="N12" s="980"/>
      <c r="O12" s="980"/>
    </row>
    <row r="13" spans="1:15" ht="20.85" customHeight="1">
      <c r="A13" s="998"/>
      <c r="B13" s="243" t="s">
        <v>876</v>
      </c>
      <c r="C13" s="1048"/>
      <c r="D13" s="1048"/>
      <c r="E13" s="1048" t="s">
        <v>775</v>
      </c>
      <c r="F13" s="999"/>
      <c r="G13" s="1000"/>
      <c r="H13" s="1001"/>
      <c r="I13" s="1002"/>
      <c r="J13" s="1003"/>
      <c r="K13" s="1004"/>
      <c r="L13" s="1005"/>
      <c r="M13" s="1006"/>
      <c r="N13" s="1007"/>
      <c r="O13" s="981"/>
    </row>
    <row r="14" spans="1:15" ht="20.85" customHeight="1">
      <c r="A14" s="282"/>
      <c r="B14" s="243" t="s">
        <v>877</v>
      </c>
      <c r="C14" s="1247"/>
      <c r="D14" s="1247"/>
      <c r="E14" s="1048" t="s">
        <v>776</v>
      </c>
      <c r="F14" s="45"/>
      <c r="G14" s="1008"/>
      <c r="H14" s="1008"/>
      <c r="I14" s="1009"/>
      <c r="J14" s="1009"/>
      <c r="K14" s="1010"/>
      <c r="L14" s="1010"/>
      <c r="M14" s="1011"/>
      <c r="N14" s="1011"/>
      <c r="O14" s="46"/>
    </row>
    <row r="15" spans="1:15" ht="20.85" customHeight="1">
      <c r="A15" s="282"/>
      <c r="B15" s="243" t="s">
        <v>878</v>
      </c>
      <c r="C15" s="1247"/>
      <c r="D15" s="1247"/>
      <c r="E15" s="1048" t="s">
        <v>777</v>
      </c>
      <c r="F15" s="45"/>
      <c r="G15" s="1008"/>
      <c r="H15" s="1008"/>
      <c r="I15" s="1009"/>
      <c r="J15" s="1009"/>
      <c r="K15" s="1010"/>
      <c r="L15" s="1010"/>
      <c r="M15" s="1011"/>
      <c r="N15" s="1011"/>
      <c r="O15" s="46"/>
    </row>
    <row r="16" spans="1:15" ht="20.85" customHeight="1">
      <c r="A16" s="283">
        <v>2</v>
      </c>
      <c r="B16" s="49" t="s">
        <v>744</v>
      </c>
      <c r="C16" s="1246" t="s">
        <v>200</v>
      </c>
      <c r="D16" s="1246" t="s">
        <v>147</v>
      </c>
      <c r="E16" s="1048" t="s">
        <v>629</v>
      </c>
      <c r="F16" s="45"/>
      <c r="G16" s="997" t="s">
        <v>1082</v>
      </c>
      <c r="H16" s="980"/>
      <c r="I16" s="997" t="s">
        <v>1082</v>
      </c>
      <c r="J16" s="980"/>
      <c r="K16" s="997" t="s">
        <v>1082</v>
      </c>
      <c r="L16" s="980"/>
      <c r="M16" s="997" t="s">
        <v>1082</v>
      </c>
      <c r="N16" s="980"/>
      <c r="O16" s="980"/>
    </row>
    <row r="17" spans="1:15" ht="20.85" customHeight="1">
      <c r="A17" s="282"/>
      <c r="B17" s="46" t="s">
        <v>745</v>
      </c>
      <c r="C17" s="1247"/>
      <c r="D17" s="1247" t="s">
        <v>148</v>
      </c>
      <c r="E17" s="1048" t="s">
        <v>778</v>
      </c>
      <c r="F17" s="45"/>
      <c r="G17" s="1000"/>
      <c r="H17" s="1001"/>
      <c r="I17" s="1002"/>
      <c r="J17" s="1003"/>
      <c r="K17" s="1004"/>
      <c r="L17" s="1005"/>
      <c r="M17" s="1006"/>
      <c r="N17" s="1007"/>
      <c r="O17" s="981"/>
    </row>
    <row r="18" spans="1:15" ht="20.85" customHeight="1">
      <c r="A18" s="282"/>
      <c r="B18" s="46" t="s">
        <v>746</v>
      </c>
      <c r="C18" s="1247"/>
      <c r="D18" s="1247" t="s">
        <v>162</v>
      </c>
      <c r="E18" s="1048" t="s">
        <v>779</v>
      </c>
      <c r="F18" s="45"/>
      <c r="G18" s="1008"/>
      <c r="H18" s="1008"/>
      <c r="I18" s="1009"/>
      <c r="J18" s="1009"/>
      <c r="K18" s="1010"/>
      <c r="L18" s="1010"/>
      <c r="M18" s="1011"/>
      <c r="N18" s="1011"/>
      <c r="O18" s="46"/>
    </row>
    <row r="19" spans="1:15" ht="20.85" customHeight="1">
      <c r="A19" s="284"/>
      <c r="B19" s="48"/>
      <c r="C19" s="1249"/>
      <c r="D19" s="1249" t="s">
        <v>150</v>
      </c>
      <c r="E19" s="1048" t="s">
        <v>60</v>
      </c>
      <c r="F19" s="45"/>
      <c r="G19" s="1012"/>
      <c r="H19" s="1012"/>
      <c r="I19" s="1013"/>
      <c r="J19" s="1013"/>
      <c r="K19" s="1014"/>
      <c r="L19" s="1014"/>
      <c r="M19" s="1015"/>
      <c r="N19" s="1015"/>
      <c r="O19" s="48"/>
    </row>
    <row r="20" spans="1:15" ht="20.85" customHeight="1">
      <c r="A20" s="1016">
        <v>3</v>
      </c>
      <c r="B20" s="1017" t="s">
        <v>306</v>
      </c>
      <c r="C20" s="1279" t="s">
        <v>213</v>
      </c>
      <c r="D20" s="1279" t="s">
        <v>152</v>
      </c>
      <c r="E20" s="1048"/>
      <c r="F20" s="1018"/>
      <c r="G20" s="997" t="s">
        <v>1082</v>
      </c>
      <c r="H20" s="980"/>
      <c r="I20" s="997" t="s">
        <v>1082</v>
      </c>
      <c r="J20" s="980"/>
      <c r="K20" s="997" t="s">
        <v>1082</v>
      </c>
      <c r="L20" s="980"/>
      <c r="M20" s="997" t="s">
        <v>1082</v>
      </c>
      <c r="N20" s="980"/>
      <c r="O20" s="46"/>
    </row>
    <row r="21" spans="1:15" ht="20.85" customHeight="1">
      <c r="A21" s="1016"/>
      <c r="B21" s="1017"/>
      <c r="C21" s="1279"/>
      <c r="D21" s="1279" t="s">
        <v>158</v>
      </c>
      <c r="E21" s="1048"/>
      <c r="F21" s="1018"/>
      <c r="G21" s="1008"/>
      <c r="H21" s="1008"/>
      <c r="I21" s="1009"/>
      <c r="J21" s="1009"/>
      <c r="K21" s="1010"/>
      <c r="L21" s="1010"/>
      <c r="M21" s="1011"/>
      <c r="N21" s="1011"/>
      <c r="O21" s="46"/>
    </row>
    <row r="22" spans="1:15" ht="20.85" customHeight="1">
      <c r="A22" s="1019">
        <v>4</v>
      </c>
      <c r="B22" s="1020" t="s">
        <v>747</v>
      </c>
      <c r="C22" s="1280" t="s">
        <v>739</v>
      </c>
      <c r="D22" s="1280" t="s">
        <v>152</v>
      </c>
      <c r="E22" s="1048"/>
      <c r="F22" s="1018"/>
      <c r="G22" s="997" t="s">
        <v>1082</v>
      </c>
      <c r="H22" s="980"/>
      <c r="I22" s="997" t="s">
        <v>1082</v>
      </c>
      <c r="J22" s="980"/>
      <c r="K22" s="997" t="s">
        <v>1082</v>
      </c>
      <c r="L22" s="980"/>
      <c r="M22" s="997" t="s">
        <v>1082</v>
      </c>
      <c r="N22" s="980"/>
      <c r="O22" s="49"/>
    </row>
    <row r="23" spans="1:15" ht="20.85" customHeight="1">
      <c r="A23" s="1016"/>
      <c r="B23" s="1017" t="s">
        <v>748</v>
      </c>
      <c r="C23" s="1279"/>
      <c r="D23" s="1279" t="s">
        <v>168</v>
      </c>
      <c r="E23" s="1018"/>
      <c r="F23" s="1018"/>
      <c r="G23" s="1008"/>
      <c r="H23" s="1008"/>
      <c r="I23" s="1009"/>
      <c r="J23" s="1009"/>
      <c r="K23" s="1010"/>
      <c r="L23" s="1010"/>
      <c r="M23" s="1011"/>
      <c r="N23" s="1011"/>
      <c r="O23" s="46"/>
    </row>
    <row r="24" spans="1:15" ht="20.85" customHeight="1">
      <c r="A24" s="1019">
        <v>5</v>
      </c>
      <c r="B24" s="1020" t="s">
        <v>749</v>
      </c>
      <c r="C24" s="1280" t="s">
        <v>739</v>
      </c>
      <c r="D24" s="1280" t="s">
        <v>152</v>
      </c>
      <c r="E24" s="1018"/>
      <c r="F24" s="1018"/>
      <c r="G24" s="997"/>
      <c r="H24" s="980"/>
      <c r="I24" s="997"/>
      <c r="J24" s="980"/>
      <c r="K24" s="997"/>
      <c r="L24" s="980"/>
      <c r="M24" s="997" t="s">
        <v>1082</v>
      </c>
      <c r="N24" s="980"/>
      <c r="O24" s="49"/>
    </row>
    <row r="25" spans="1:15" ht="20.85" customHeight="1">
      <c r="A25" s="1016"/>
      <c r="B25" s="1017" t="s">
        <v>750</v>
      </c>
      <c r="C25" s="1279"/>
      <c r="D25" s="1279" t="s">
        <v>168</v>
      </c>
      <c r="E25" s="1031"/>
      <c r="F25" s="1031"/>
      <c r="G25" s="1008"/>
      <c r="H25" s="1008"/>
      <c r="I25" s="1009"/>
      <c r="J25" s="1009"/>
      <c r="K25" s="1010"/>
      <c r="L25" s="1010"/>
      <c r="M25" s="1011"/>
      <c r="N25" s="1011"/>
      <c r="O25" s="46"/>
    </row>
    <row r="26" spans="1:15" ht="20.85" customHeight="1">
      <c r="A26" s="1021"/>
      <c r="B26" s="1022"/>
      <c r="C26" s="1023"/>
      <c r="D26" s="1023"/>
      <c r="E26" s="1023"/>
      <c r="F26" s="1023"/>
      <c r="G26" s="84"/>
      <c r="H26" s="84"/>
      <c r="I26" s="84"/>
      <c r="J26" s="84"/>
      <c r="K26" s="84"/>
      <c r="L26" s="84"/>
      <c r="M26" s="84"/>
      <c r="N26" s="84"/>
      <c r="O26" s="1852">
        <v>43</v>
      </c>
    </row>
    <row r="27" spans="1:15" ht="20.85" customHeight="1">
      <c r="B27" s="1024"/>
      <c r="C27" s="1025"/>
      <c r="D27" s="1025"/>
      <c r="E27" s="1025"/>
      <c r="F27" s="1025"/>
      <c r="O27" s="544" t="s">
        <v>339</v>
      </c>
    </row>
    <row r="28" spans="1:15" ht="20.85" customHeight="1">
      <c r="B28" s="1024"/>
      <c r="C28" s="1025"/>
      <c r="D28" s="1025"/>
      <c r="E28" s="1025"/>
      <c r="F28" s="280" t="s">
        <v>872</v>
      </c>
    </row>
    <row r="29" spans="1:15" ht="20.85" customHeight="1">
      <c r="A29" s="700" t="s">
        <v>0</v>
      </c>
      <c r="B29" s="980" t="s">
        <v>202</v>
      </c>
      <c r="C29" s="980" t="s">
        <v>204</v>
      </c>
      <c r="D29" s="980" t="s">
        <v>204</v>
      </c>
      <c r="E29" s="980" t="s">
        <v>3</v>
      </c>
      <c r="F29" s="980" t="s">
        <v>16</v>
      </c>
      <c r="G29" s="2354" t="s">
        <v>206</v>
      </c>
      <c r="H29" s="2354"/>
      <c r="I29" s="2354"/>
      <c r="J29" s="2354"/>
      <c r="K29" s="2354"/>
      <c r="L29" s="2354"/>
      <c r="M29" s="2354"/>
      <c r="N29" s="2354"/>
      <c r="O29" s="980" t="s">
        <v>33</v>
      </c>
    </row>
    <row r="30" spans="1:15" ht="20.85" customHeight="1">
      <c r="A30" s="701"/>
      <c r="B30" s="981" t="s">
        <v>203</v>
      </c>
      <c r="C30" s="981" t="s">
        <v>208</v>
      </c>
      <c r="D30" s="981" t="s">
        <v>205</v>
      </c>
      <c r="E30" s="981"/>
      <c r="F30" s="981" t="s">
        <v>742</v>
      </c>
      <c r="G30" s="2355" t="s">
        <v>4</v>
      </c>
      <c r="H30" s="2355"/>
      <c r="I30" s="2356" t="s">
        <v>5</v>
      </c>
      <c r="J30" s="2356"/>
      <c r="K30" s="2357" t="s">
        <v>6</v>
      </c>
      <c r="L30" s="2357"/>
      <c r="M30" s="2358" t="s">
        <v>7</v>
      </c>
      <c r="N30" s="2358"/>
      <c r="O30" s="981" t="s">
        <v>32</v>
      </c>
    </row>
    <row r="31" spans="1:15" ht="20.85" customHeight="1">
      <c r="A31" s="701"/>
      <c r="B31" s="243"/>
      <c r="C31" s="981" t="s">
        <v>209</v>
      </c>
      <c r="D31" s="981"/>
      <c r="E31" s="981"/>
      <c r="F31" s="981" t="s">
        <v>743</v>
      </c>
      <c r="G31" s="983" t="s">
        <v>219</v>
      </c>
      <c r="H31" s="983" t="s">
        <v>211</v>
      </c>
      <c r="I31" s="984" t="s">
        <v>219</v>
      </c>
      <c r="J31" s="984" t="s">
        <v>211</v>
      </c>
      <c r="K31" s="985" t="s">
        <v>219</v>
      </c>
      <c r="L31" s="985" t="s">
        <v>211</v>
      </c>
      <c r="M31" s="1026" t="s">
        <v>219</v>
      </c>
      <c r="N31" s="1026" t="s">
        <v>211</v>
      </c>
      <c r="O31" s="981" t="s">
        <v>11</v>
      </c>
    </row>
    <row r="32" spans="1:15" ht="18.75" customHeight="1">
      <c r="A32" s="701"/>
      <c r="B32" s="243"/>
      <c r="C32" s="981"/>
      <c r="D32" s="981"/>
      <c r="E32" s="1041"/>
      <c r="F32" s="1041"/>
      <c r="G32" s="987" t="s">
        <v>220</v>
      </c>
      <c r="H32" s="988"/>
      <c r="I32" s="989" t="s">
        <v>220</v>
      </c>
      <c r="J32" s="990"/>
      <c r="K32" s="991" t="s">
        <v>220</v>
      </c>
      <c r="L32" s="992"/>
      <c r="M32" s="1027" t="s">
        <v>220</v>
      </c>
      <c r="N32" s="1028"/>
      <c r="O32" s="1041"/>
    </row>
    <row r="33" spans="1:15" ht="20.85" customHeight="1">
      <c r="A33" s="1019">
        <v>6</v>
      </c>
      <c r="B33" s="1020" t="s">
        <v>751</v>
      </c>
      <c r="C33" s="1280" t="s">
        <v>200</v>
      </c>
      <c r="D33" s="1280" t="s">
        <v>158</v>
      </c>
      <c r="E33" s="962"/>
      <c r="F33" s="962"/>
      <c r="G33" s="997" t="s">
        <v>1082</v>
      </c>
      <c r="H33" s="980"/>
      <c r="I33" s="997" t="s">
        <v>1082</v>
      </c>
      <c r="J33" s="980"/>
      <c r="K33" s="997" t="s">
        <v>1082</v>
      </c>
      <c r="L33" s="980"/>
      <c r="M33" s="997" t="s">
        <v>1082</v>
      </c>
      <c r="N33" s="980"/>
      <c r="O33" s="49"/>
    </row>
    <row r="34" spans="1:15" ht="20.85" customHeight="1">
      <c r="A34" s="1029"/>
      <c r="B34" s="1030" t="s">
        <v>752</v>
      </c>
      <c r="C34" s="1281"/>
      <c r="D34" s="1281"/>
      <c r="E34" s="1018"/>
      <c r="F34" s="1018"/>
      <c r="G34" s="1012"/>
      <c r="H34" s="1012"/>
      <c r="I34" s="1013"/>
      <c r="J34" s="1013"/>
      <c r="K34" s="1014"/>
      <c r="L34" s="1014"/>
      <c r="M34" s="1015"/>
      <c r="N34" s="1015"/>
      <c r="O34" s="48"/>
    </row>
    <row r="35" spans="1:15" ht="20.85" customHeight="1">
      <c r="A35" s="1016">
        <v>7</v>
      </c>
      <c r="B35" s="1017" t="s">
        <v>305</v>
      </c>
      <c r="C35" s="1279" t="s">
        <v>307</v>
      </c>
      <c r="D35" s="1279" t="s">
        <v>152</v>
      </c>
      <c r="E35" s="1018"/>
      <c r="F35" s="1018"/>
      <c r="G35" s="997" t="s">
        <v>1082</v>
      </c>
      <c r="H35" s="980"/>
      <c r="I35" s="997" t="s">
        <v>1082</v>
      </c>
      <c r="J35" s="980"/>
      <c r="K35" s="997" t="s">
        <v>1082</v>
      </c>
      <c r="L35" s="980"/>
      <c r="M35" s="997" t="s">
        <v>1082</v>
      </c>
      <c r="N35" s="980"/>
      <c r="O35" s="46"/>
    </row>
    <row r="36" spans="1:15" ht="19.5" customHeight="1">
      <c r="A36" s="1016"/>
      <c r="B36" s="1017"/>
      <c r="C36" s="1279"/>
      <c r="D36" s="1279" t="s">
        <v>158</v>
      </c>
      <c r="E36" s="1018"/>
      <c r="F36" s="1018"/>
      <c r="G36" s="1008"/>
      <c r="H36" s="1008"/>
      <c r="I36" s="1009"/>
      <c r="J36" s="1009"/>
      <c r="K36" s="1010"/>
      <c r="L36" s="1010"/>
      <c r="M36" s="1011"/>
      <c r="N36" s="1011"/>
      <c r="O36" s="46"/>
    </row>
    <row r="37" spans="1:15" ht="20.85" customHeight="1">
      <c r="A37" s="1019">
        <v>8</v>
      </c>
      <c r="B37" s="1020" t="s">
        <v>753</v>
      </c>
      <c r="C37" s="1280" t="s">
        <v>307</v>
      </c>
      <c r="D37" s="1280" t="s">
        <v>152</v>
      </c>
      <c r="E37" s="1018"/>
      <c r="F37" s="1018"/>
      <c r="G37" s="997" t="s">
        <v>1082</v>
      </c>
      <c r="H37" s="980"/>
      <c r="I37" s="997" t="s">
        <v>1082</v>
      </c>
      <c r="J37" s="980"/>
      <c r="K37" s="997" t="s">
        <v>1082</v>
      </c>
      <c r="L37" s="980"/>
      <c r="M37" s="997" t="s">
        <v>1082</v>
      </c>
      <c r="N37" s="980"/>
      <c r="O37" s="49"/>
    </row>
    <row r="38" spans="1:15" ht="20.85" customHeight="1">
      <c r="A38" s="1029"/>
      <c r="B38" s="1030" t="s">
        <v>754</v>
      </c>
      <c r="C38" s="1281"/>
      <c r="D38" s="1281" t="s">
        <v>158</v>
      </c>
      <c r="E38" s="1018"/>
      <c r="F38" s="1018"/>
      <c r="G38" s="1012"/>
      <c r="H38" s="1012"/>
      <c r="I38" s="1013"/>
      <c r="J38" s="1013"/>
      <c r="K38" s="1014"/>
      <c r="L38" s="1014"/>
      <c r="M38" s="1015"/>
      <c r="N38" s="1015"/>
      <c r="O38" s="48"/>
    </row>
    <row r="39" spans="1:15" ht="20.85" customHeight="1">
      <c r="A39" s="1016">
        <v>9</v>
      </c>
      <c r="B39" s="1017" t="s">
        <v>755</v>
      </c>
      <c r="C39" s="1279" t="s">
        <v>307</v>
      </c>
      <c r="D39" s="1280" t="s">
        <v>152</v>
      </c>
      <c r="E39" s="1018"/>
      <c r="F39" s="1018"/>
      <c r="G39" s="997"/>
      <c r="H39" s="46"/>
      <c r="I39" s="46"/>
      <c r="J39" s="46"/>
      <c r="K39" s="46"/>
      <c r="L39" s="46"/>
      <c r="M39" s="46"/>
      <c r="N39" s="46"/>
      <c r="O39" s="46"/>
    </row>
    <row r="40" spans="1:15" ht="18" customHeight="1">
      <c r="A40" s="1016"/>
      <c r="B40" s="1017" t="s">
        <v>756</v>
      </c>
      <c r="C40" s="1281"/>
      <c r="D40" s="1281" t="s">
        <v>158</v>
      </c>
      <c r="E40" s="1018"/>
      <c r="F40" s="1018"/>
      <c r="G40" s="1012"/>
      <c r="H40" s="1008"/>
      <c r="I40" s="1009"/>
      <c r="J40" s="1009"/>
      <c r="K40" s="1010"/>
      <c r="L40" s="1010"/>
      <c r="M40" s="1011"/>
      <c r="N40" s="1011"/>
      <c r="O40" s="46"/>
    </row>
    <row r="41" spans="1:15" ht="20.85" customHeight="1">
      <c r="A41" s="283">
        <v>10</v>
      </c>
      <c r="B41" s="242" t="s">
        <v>759</v>
      </c>
      <c r="C41" s="1247" t="s">
        <v>200</v>
      </c>
      <c r="D41" s="1247" t="s">
        <v>163</v>
      </c>
      <c r="E41" s="45"/>
      <c r="F41" s="45"/>
      <c r="G41" s="997" t="s">
        <v>1082</v>
      </c>
      <c r="H41" s="980"/>
      <c r="I41" s="997" t="s">
        <v>1082</v>
      </c>
      <c r="J41" s="980"/>
      <c r="K41" s="997" t="s">
        <v>1082</v>
      </c>
      <c r="L41" s="980"/>
      <c r="M41" s="997" t="s">
        <v>1082</v>
      </c>
      <c r="N41" s="980"/>
      <c r="O41" s="980"/>
    </row>
    <row r="42" spans="1:15" ht="20.85" customHeight="1">
      <c r="A42" s="282"/>
      <c r="B42" s="46" t="s">
        <v>758</v>
      </c>
      <c r="C42" s="1247"/>
      <c r="D42" s="1247" t="s">
        <v>165</v>
      </c>
      <c r="E42" s="45"/>
      <c r="F42" s="45"/>
      <c r="G42" s="46"/>
      <c r="H42" s="981"/>
      <c r="I42" s="1032"/>
      <c r="J42" s="981"/>
      <c r="K42" s="1032"/>
      <c r="L42" s="981"/>
      <c r="M42" s="1032"/>
      <c r="N42" s="981"/>
      <c r="O42" s="981"/>
    </row>
    <row r="43" spans="1:15" ht="20.85" customHeight="1">
      <c r="A43" s="282"/>
      <c r="B43" s="46" t="s">
        <v>757</v>
      </c>
      <c r="C43" s="1247"/>
      <c r="D43" s="1247"/>
      <c r="E43" s="45"/>
      <c r="F43" s="45"/>
      <c r="G43" s="46"/>
      <c r="H43" s="981"/>
      <c r="I43" s="1032"/>
      <c r="J43" s="981"/>
      <c r="K43" s="1032"/>
      <c r="L43" s="981"/>
      <c r="M43" s="1032"/>
      <c r="N43" s="981"/>
      <c r="O43" s="981"/>
    </row>
    <row r="44" spans="1:15" ht="20.85" customHeight="1">
      <c r="A44" s="283">
        <v>11</v>
      </c>
      <c r="B44" s="49" t="s">
        <v>760</v>
      </c>
      <c r="C44" s="1246" t="s">
        <v>200</v>
      </c>
      <c r="D44" s="1246" t="s">
        <v>164</v>
      </c>
      <c r="E44" s="45"/>
      <c r="F44" s="45"/>
      <c r="G44" s="997" t="s">
        <v>1082</v>
      </c>
      <c r="H44" s="980"/>
      <c r="I44" s="997" t="s">
        <v>1082</v>
      </c>
      <c r="J44" s="980"/>
      <c r="K44" s="997" t="s">
        <v>1082</v>
      </c>
      <c r="L44" s="980"/>
      <c r="M44" s="997" t="s">
        <v>1082</v>
      </c>
      <c r="N44" s="980"/>
      <c r="O44" s="980"/>
    </row>
    <row r="45" spans="1:15" ht="20.85" customHeight="1">
      <c r="A45" s="282"/>
      <c r="B45" s="46" t="s">
        <v>761</v>
      </c>
      <c r="C45" s="45"/>
      <c r="D45" s="45"/>
      <c r="E45" s="45"/>
      <c r="F45" s="45"/>
      <c r="G45" s="1000"/>
      <c r="H45" s="1001"/>
      <c r="I45" s="1002"/>
      <c r="J45" s="1003"/>
      <c r="K45" s="1004"/>
      <c r="L45" s="1005"/>
      <c r="M45" s="1006"/>
      <c r="N45" s="1007"/>
      <c r="O45" s="981"/>
    </row>
    <row r="46" spans="1:15" ht="20.85" customHeight="1">
      <c r="A46" s="282"/>
      <c r="B46" s="46" t="s">
        <v>762</v>
      </c>
      <c r="C46" s="45"/>
      <c r="D46" s="45"/>
      <c r="E46" s="45"/>
      <c r="F46" s="45"/>
      <c r="G46" s="1008"/>
      <c r="H46" s="1008"/>
      <c r="I46" s="1009"/>
      <c r="J46" s="1009"/>
      <c r="K46" s="1010"/>
      <c r="L46" s="1010"/>
      <c r="M46" s="1011"/>
      <c r="N46" s="1011"/>
      <c r="O46" s="46"/>
    </row>
    <row r="47" spans="1:15" ht="20.85" customHeight="1">
      <c r="A47" s="282"/>
      <c r="B47" s="46" t="s">
        <v>763</v>
      </c>
      <c r="C47" s="45"/>
      <c r="D47" s="45"/>
      <c r="E47" s="45"/>
      <c r="F47" s="45"/>
      <c r="G47" s="1008"/>
      <c r="H47" s="1008"/>
      <c r="I47" s="1009"/>
      <c r="J47" s="1009"/>
      <c r="K47" s="1010"/>
      <c r="L47" s="1010"/>
      <c r="M47" s="1011"/>
      <c r="N47" s="1011"/>
      <c r="O47" s="46"/>
    </row>
    <row r="48" spans="1:15" ht="20.85" customHeight="1">
      <c r="A48" s="283">
        <v>12</v>
      </c>
      <c r="B48" s="49" t="s">
        <v>879</v>
      </c>
      <c r="C48" s="1246" t="s">
        <v>200</v>
      </c>
      <c r="D48" s="1246" t="s">
        <v>207</v>
      </c>
      <c r="E48" s="45"/>
      <c r="F48" s="45"/>
      <c r="G48" s="997" t="s">
        <v>1082</v>
      </c>
      <c r="H48" s="980"/>
      <c r="I48" s="997" t="s">
        <v>1082</v>
      </c>
      <c r="J48" s="980"/>
      <c r="K48" s="997" t="s">
        <v>1082</v>
      </c>
      <c r="L48" s="980"/>
      <c r="M48" s="997" t="s">
        <v>1082</v>
      </c>
      <c r="N48" s="980"/>
      <c r="O48" s="980"/>
    </row>
    <row r="49" spans="1:15" ht="20.85" customHeight="1">
      <c r="A49" s="282"/>
      <c r="B49" s="46" t="s">
        <v>880</v>
      </c>
      <c r="C49" s="45"/>
      <c r="D49" s="45"/>
      <c r="E49" s="45"/>
      <c r="F49" s="45"/>
      <c r="G49" s="1000"/>
      <c r="H49" s="1001"/>
      <c r="I49" s="1002"/>
      <c r="J49" s="1003"/>
      <c r="K49" s="1004"/>
      <c r="L49" s="1005"/>
      <c r="M49" s="1006"/>
      <c r="N49" s="1007"/>
      <c r="O49" s="981"/>
    </row>
    <row r="50" spans="1:15" ht="20.85" customHeight="1">
      <c r="A50" s="282"/>
      <c r="B50" s="46" t="s">
        <v>881</v>
      </c>
      <c r="C50" s="45"/>
      <c r="D50" s="45"/>
      <c r="E50" s="45"/>
      <c r="F50" s="45"/>
      <c r="G50" s="1008"/>
      <c r="H50" s="1008"/>
      <c r="I50" s="1009"/>
      <c r="J50" s="1009"/>
      <c r="K50" s="1010"/>
      <c r="L50" s="1010"/>
      <c r="M50" s="1011"/>
      <c r="N50" s="1011"/>
      <c r="O50" s="46"/>
    </row>
    <row r="51" spans="1:15" ht="19.7" customHeight="1">
      <c r="A51" s="284"/>
      <c r="B51" s="48" t="s">
        <v>882</v>
      </c>
      <c r="C51" s="47"/>
      <c r="D51" s="47"/>
      <c r="E51" s="47"/>
      <c r="F51" s="47"/>
      <c r="G51" s="1012"/>
      <c r="H51" s="1012"/>
      <c r="I51" s="1013"/>
      <c r="J51" s="1013"/>
      <c r="K51" s="1014"/>
      <c r="L51" s="1014"/>
      <c r="M51" s="1015"/>
      <c r="N51" s="1015"/>
      <c r="O51" s="1041"/>
    </row>
    <row r="52" spans="1:15" ht="19.7" customHeight="1">
      <c r="O52" s="1852">
        <v>44</v>
      </c>
    </row>
    <row r="53" spans="1:15" ht="19.7" customHeight="1">
      <c r="G53" s="1044"/>
      <c r="H53" s="1045"/>
      <c r="I53" s="1044"/>
      <c r="J53" s="1045"/>
      <c r="K53" s="1044"/>
      <c r="L53" s="1045"/>
      <c r="M53" s="1044"/>
      <c r="N53" s="1045"/>
      <c r="O53" s="544" t="s">
        <v>873</v>
      </c>
    </row>
    <row r="54" spans="1:15" ht="20.85" customHeight="1">
      <c r="B54" s="1024"/>
      <c r="C54" s="1025"/>
      <c r="D54" s="1025"/>
      <c r="E54" s="1025"/>
      <c r="F54" s="280" t="s">
        <v>780</v>
      </c>
    </row>
    <row r="55" spans="1:15" ht="12.75" customHeight="1">
      <c r="G55" s="1044"/>
      <c r="H55" s="1045"/>
      <c r="I55" s="1044"/>
      <c r="J55" s="1045"/>
      <c r="K55" s="1044"/>
      <c r="L55" s="1045"/>
      <c r="M55" s="1044"/>
      <c r="N55" s="1045"/>
      <c r="O55" s="1045"/>
    </row>
    <row r="56" spans="1:15" ht="20.85" customHeight="1">
      <c r="A56" s="700" t="s">
        <v>0</v>
      </c>
      <c r="B56" s="980" t="s">
        <v>202</v>
      </c>
      <c r="C56" s="980" t="s">
        <v>204</v>
      </c>
      <c r="D56" s="980" t="s">
        <v>204</v>
      </c>
      <c r="E56" s="980" t="s">
        <v>3</v>
      </c>
      <c r="F56" s="980" t="s">
        <v>16</v>
      </c>
      <c r="G56" s="2354" t="s">
        <v>206</v>
      </c>
      <c r="H56" s="2354"/>
      <c r="I56" s="2354"/>
      <c r="J56" s="2354"/>
      <c r="K56" s="2354"/>
      <c r="L56" s="2354"/>
      <c r="M56" s="2354"/>
      <c r="N56" s="2354"/>
      <c r="O56" s="980" t="s">
        <v>33</v>
      </c>
    </row>
    <row r="57" spans="1:15" ht="20.85" customHeight="1">
      <c r="A57" s="701"/>
      <c r="B57" s="981" t="s">
        <v>203</v>
      </c>
      <c r="C57" s="981" t="s">
        <v>208</v>
      </c>
      <c r="D57" s="981" t="s">
        <v>205</v>
      </c>
      <c r="E57" s="981"/>
      <c r="F57" s="981" t="s">
        <v>742</v>
      </c>
      <c r="G57" s="2355" t="s">
        <v>4</v>
      </c>
      <c r="H57" s="2355"/>
      <c r="I57" s="2356" t="s">
        <v>5</v>
      </c>
      <c r="J57" s="2356"/>
      <c r="K57" s="2357" t="s">
        <v>6</v>
      </c>
      <c r="L57" s="2357"/>
      <c r="M57" s="2358" t="s">
        <v>7</v>
      </c>
      <c r="N57" s="2358"/>
      <c r="O57" s="982" t="s">
        <v>32</v>
      </c>
    </row>
    <row r="58" spans="1:15" ht="20.85" customHeight="1">
      <c r="A58" s="701"/>
      <c r="B58" s="243"/>
      <c r="C58" s="981" t="s">
        <v>209</v>
      </c>
      <c r="D58" s="981"/>
      <c r="E58" s="981"/>
      <c r="F58" s="981" t="s">
        <v>743</v>
      </c>
      <c r="G58" s="983" t="s">
        <v>219</v>
      </c>
      <c r="H58" s="983" t="s">
        <v>211</v>
      </c>
      <c r="I58" s="984" t="s">
        <v>219</v>
      </c>
      <c r="J58" s="984" t="s">
        <v>211</v>
      </c>
      <c r="K58" s="985" t="s">
        <v>219</v>
      </c>
      <c r="L58" s="985" t="s">
        <v>211</v>
      </c>
      <c r="M58" s="1026" t="s">
        <v>219</v>
      </c>
      <c r="N58" s="1026" t="s">
        <v>211</v>
      </c>
      <c r="O58" s="982" t="s">
        <v>11</v>
      </c>
    </row>
    <row r="59" spans="1:15" ht="20.85" customHeight="1">
      <c r="A59" s="702"/>
      <c r="B59" s="1046"/>
      <c r="C59" s="1041"/>
      <c r="D59" s="981"/>
      <c r="E59" s="1041"/>
      <c r="F59" s="1041"/>
      <c r="G59" s="987" t="s">
        <v>220</v>
      </c>
      <c r="H59" s="988"/>
      <c r="I59" s="989" t="s">
        <v>220</v>
      </c>
      <c r="J59" s="990"/>
      <c r="K59" s="991" t="s">
        <v>220</v>
      </c>
      <c r="L59" s="992"/>
      <c r="M59" s="1027" t="s">
        <v>220</v>
      </c>
      <c r="N59" s="1028"/>
      <c r="O59" s="982"/>
    </row>
    <row r="60" spans="1:15" ht="20.85" customHeight="1">
      <c r="A60" s="283">
        <v>13</v>
      </c>
      <c r="B60" s="1017" t="s">
        <v>304</v>
      </c>
      <c r="C60" s="1246" t="s">
        <v>212</v>
      </c>
      <c r="D60" s="1246" t="s">
        <v>159</v>
      </c>
      <c r="E60" s="44"/>
      <c r="F60" s="44"/>
      <c r="G60" s="997" t="s">
        <v>1082</v>
      </c>
      <c r="H60" s="980"/>
      <c r="I60" s="997" t="s">
        <v>1082</v>
      </c>
      <c r="J60" s="980"/>
      <c r="K60" s="997" t="s">
        <v>1082</v>
      </c>
      <c r="L60" s="980"/>
      <c r="M60" s="997" t="s">
        <v>1082</v>
      </c>
      <c r="N60" s="980"/>
      <c r="O60" s="980"/>
    </row>
    <row r="61" spans="1:15" ht="18.399999999999999" customHeight="1">
      <c r="A61" s="284"/>
      <c r="B61" s="48"/>
      <c r="C61" s="1249"/>
      <c r="D61" s="1249" t="s">
        <v>167</v>
      </c>
      <c r="E61" s="45"/>
      <c r="F61" s="45"/>
      <c r="G61" s="1033"/>
      <c r="H61" s="1034"/>
      <c r="I61" s="1035"/>
      <c r="J61" s="1036"/>
      <c r="K61" s="1037"/>
      <c r="L61" s="1038"/>
      <c r="M61" s="1039"/>
      <c r="N61" s="1040"/>
      <c r="O61" s="1041"/>
    </row>
    <row r="62" spans="1:15" ht="19.7" customHeight="1">
      <c r="A62" s="283">
        <v>14</v>
      </c>
      <c r="B62" s="49" t="s">
        <v>764</v>
      </c>
      <c r="C62" s="1246" t="s">
        <v>213</v>
      </c>
      <c r="D62" s="1247" t="s">
        <v>171</v>
      </c>
      <c r="E62" s="45"/>
      <c r="F62" s="45"/>
      <c r="G62" s="997" t="s">
        <v>1082</v>
      </c>
      <c r="H62" s="980"/>
      <c r="I62" s="997" t="s">
        <v>1082</v>
      </c>
      <c r="J62" s="980"/>
      <c r="K62" s="997" t="s">
        <v>1082</v>
      </c>
      <c r="L62" s="980"/>
      <c r="M62" s="997" t="s">
        <v>1082</v>
      </c>
      <c r="N62" s="980"/>
      <c r="O62" s="980"/>
    </row>
    <row r="63" spans="1:15" ht="19.7" customHeight="1">
      <c r="A63" s="284"/>
      <c r="B63" s="46" t="s">
        <v>765</v>
      </c>
      <c r="C63" s="1247"/>
      <c r="D63" s="1247"/>
      <c r="E63" s="45"/>
      <c r="F63" s="45"/>
      <c r="G63" s="1033"/>
      <c r="H63" s="1034"/>
      <c r="I63" s="1035"/>
      <c r="J63" s="1036"/>
      <c r="K63" s="1037"/>
      <c r="L63" s="1038"/>
      <c r="M63" s="1039"/>
      <c r="N63" s="1040"/>
      <c r="O63" s="1041"/>
    </row>
    <row r="64" spans="1:15" ht="19.7" customHeight="1">
      <c r="A64" s="1042">
        <v>15</v>
      </c>
      <c r="B64" s="1043" t="s">
        <v>214</v>
      </c>
      <c r="C64" s="1282" t="s">
        <v>213</v>
      </c>
      <c r="D64" s="1282" t="s">
        <v>171</v>
      </c>
      <c r="E64" s="45"/>
      <c r="F64" s="45"/>
      <c r="G64" s="997" t="s">
        <v>1082</v>
      </c>
      <c r="H64" s="980"/>
      <c r="I64" s="997" t="s">
        <v>1082</v>
      </c>
      <c r="J64" s="980"/>
      <c r="K64" s="997" t="s">
        <v>1082</v>
      </c>
      <c r="L64" s="980"/>
      <c r="M64" s="997" t="s">
        <v>1082</v>
      </c>
      <c r="N64" s="980"/>
      <c r="O64" s="48"/>
    </row>
    <row r="65" spans="1:15" ht="20.85" customHeight="1">
      <c r="A65" s="283">
        <v>16</v>
      </c>
      <c r="B65" s="49" t="s">
        <v>766</v>
      </c>
      <c r="C65" s="1246" t="s">
        <v>215</v>
      </c>
      <c r="D65" s="1246" t="s">
        <v>171</v>
      </c>
      <c r="E65" s="45"/>
      <c r="F65" s="45"/>
      <c r="G65" s="997" t="s">
        <v>1082</v>
      </c>
      <c r="H65" s="980"/>
      <c r="I65" s="997" t="s">
        <v>1082</v>
      </c>
      <c r="J65" s="980"/>
      <c r="K65" s="997" t="s">
        <v>1082</v>
      </c>
      <c r="L65" s="980"/>
      <c r="M65" s="997" t="s">
        <v>1082</v>
      </c>
      <c r="N65" s="980"/>
      <c r="O65" s="44"/>
    </row>
    <row r="66" spans="1:15" ht="20.85" customHeight="1">
      <c r="A66" s="284"/>
      <c r="B66" s="48" t="s">
        <v>767</v>
      </c>
      <c r="C66" s="1249"/>
      <c r="D66" s="1249"/>
      <c r="E66" s="45"/>
      <c r="F66" s="45"/>
      <c r="G66" s="1012"/>
      <c r="H66" s="1012"/>
      <c r="I66" s="1013"/>
      <c r="J66" s="1013"/>
      <c r="K66" s="1014"/>
      <c r="L66" s="1014"/>
      <c r="M66" s="1015"/>
      <c r="N66" s="1015"/>
      <c r="O66" s="48"/>
    </row>
    <row r="67" spans="1:15" ht="20.85" customHeight="1">
      <c r="A67" s="1042">
        <v>17</v>
      </c>
      <c r="B67" s="1043" t="s">
        <v>216</v>
      </c>
      <c r="C67" s="1282" t="s">
        <v>213</v>
      </c>
      <c r="D67" s="1282" t="s">
        <v>170</v>
      </c>
      <c r="E67" s="45"/>
      <c r="F67" s="45"/>
      <c r="G67" s="997" t="s">
        <v>1082</v>
      </c>
      <c r="H67" s="980"/>
      <c r="I67" s="997" t="s">
        <v>1082</v>
      </c>
      <c r="J67" s="980"/>
      <c r="K67" s="997" t="s">
        <v>1082</v>
      </c>
      <c r="L67" s="980"/>
      <c r="M67" s="997" t="s">
        <v>1082</v>
      </c>
      <c r="N67" s="980"/>
      <c r="O67" s="65"/>
    </row>
    <row r="68" spans="1:15" ht="20.85" customHeight="1">
      <c r="A68" s="1042">
        <v>18</v>
      </c>
      <c r="B68" s="1043" t="s">
        <v>218</v>
      </c>
      <c r="C68" s="1282"/>
      <c r="D68" s="1282" t="s">
        <v>170</v>
      </c>
      <c r="E68" s="45"/>
      <c r="F68" s="45"/>
      <c r="G68" s="997" t="s">
        <v>1082</v>
      </c>
      <c r="H68" s="980"/>
      <c r="I68" s="997" t="s">
        <v>1082</v>
      </c>
      <c r="J68" s="980"/>
      <c r="K68" s="997" t="s">
        <v>1082</v>
      </c>
      <c r="L68" s="980"/>
      <c r="M68" s="997" t="s">
        <v>1082</v>
      </c>
      <c r="N68" s="980"/>
      <c r="O68" s="65"/>
    </row>
    <row r="69" spans="1:15" ht="20.85" customHeight="1">
      <c r="A69" s="283">
        <v>19</v>
      </c>
      <c r="B69" s="49" t="s">
        <v>768</v>
      </c>
      <c r="C69" s="1246" t="s">
        <v>212</v>
      </c>
      <c r="D69" s="1246" t="s">
        <v>740</v>
      </c>
      <c r="E69" s="45"/>
      <c r="F69" s="45"/>
      <c r="G69" s="997" t="s">
        <v>1082</v>
      </c>
      <c r="H69" s="980"/>
      <c r="I69" s="997" t="s">
        <v>1082</v>
      </c>
      <c r="J69" s="980"/>
      <c r="K69" s="997" t="s">
        <v>1082</v>
      </c>
      <c r="L69" s="980"/>
      <c r="M69" s="997" t="s">
        <v>1082</v>
      </c>
      <c r="N69" s="980"/>
      <c r="O69" s="44"/>
    </row>
    <row r="70" spans="1:15" ht="20.85" customHeight="1">
      <c r="A70" s="282"/>
      <c r="B70" s="46" t="s">
        <v>769</v>
      </c>
      <c r="C70" s="1247"/>
      <c r="D70" s="1247"/>
      <c r="E70" s="45"/>
      <c r="F70" s="45"/>
      <c r="G70" s="1012"/>
      <c r="H70" s="1012"/>
      <c r="I70" s="1013"/>
      <c r="J70" s="1013"/>
      <c r="K70" s="1014"/>
      <c r="L70" s="1014"/>
      <c r="M70" s="1015"/>
      <c r="N70" s="1015"/>
      <c r="O70" s="48"/>
    </row>
    <row r="71" spans="1:15" ht="20.85" customHeight="1">
      <c r="A71" s="283">
        <v>20</v>
      </c>
      <c r="B71" s="49" t="s">
        <v>770</v>
      </c>
      <c r="C71" s="1246" t="s">
        <v>215</v>
      </c>
      <c r="D71" s="1246" t="s">
        <v>170</v>
      </c>
      <c r="E71" s="45"/>
      <c r="F71" s="45"/>
      <c r="G71" s="997" t="s">
        <v>1082</v>
      </c>
      <c r="H71" s="980"/>
      <c r="I71" s="997" t="s">
        <v>1082</v>
      </c>
      <c r="J71" s="980"/>
      <c r="K71" s="997" t="s">
        <v>1082</v>
      </c>
      <c r="L71" s="980"/>
      <c r="M71" s="997" t="s">
        <v>1082</v>
      </c>
      <c r="N71" s="980"/>
      <c r="O71" s="44"/>
    </row>
    <row r="72" spans="1:15" ht="18.75" customHeight="1">
      <c r="A72" s="282"/>
      <c r="B72" s="46" t="s">
        <v>772</v>
      </c>
      <c r="C72" s="1247"/>
      <c r="D72" s="1247"/>
      <c r="E72" s="45"/>
      <c r="F72" s="45"/>
      <c r="G72" s="1008"/>
      <c r="H72" s="1008"/>
      <c r="I72" s="1009"/>
      <c r="J72" s="1009"/>
      <c r="K72" s="1010"/>
      <c r="L72" s="1010"/>
      <c r="M72" s="1011"/>
      <c r="N72" s="1011"/>
      <c r="O72" s="46"/>
    </row>
    <row r="73" spans="1:15" ht="18.75" customHeight="1">
      <c r="A73" s="284"/>
      <c r="B73" s="48" t="s">
        <v>771</v>
      </c>
      <c r="C73" s="1249"/>
      <c r="D73" s="1249"/>
      <c r="E73" s="45"/>
      <c r="F73" s="45"/>
      <c r="G73" s="1012"/>
      <c r="H73" s="1012"/>
      <c r="I73" s="1013"/>
      <c r="J73" s="1013"/>
      <c r="K73" s="1014"/>
      <c r="L73" s="1014"/>
      <c r="M73" s="1015"/>
      <c r="N73" s="1015"/>
      <c r="O73" s="48"/>
    </row>
    <row r="74" spans="1:15" ht="20.85" customHeight="1">
      <c r="A74" s="283">
        <v>21</v>
      </c>
      <c r="B74" s="49" t="s">
        <v>773</v>
      </c>
      <c r="C74" s="1246"/>
      <c r="D74" s="1246" t="s">
        <v>741</v>
      </c>
      <c r="E74" s="45"/>
      <c r="F74" s="45"/>
      <c r="G74" s="997" t="s">
        <v>1082</v>
      </c>
      <c r="H74" s="980"/>
      <c r="I74" s="997" t="s">
        <v>1082</v>
      </c>
      <c r="J74" s="980"/>
      <c r="K74" s="997" t="s">
        <v>1082</v>
      </c>
      <c r="L74" s="980"/>
      <c r="M74" s="997" t="s">
        <v>1082</v>
      </c>
      <c r="N74" s="980"/>
      <c r="O74" s="44"/>
    </row>
    <row r="75" spans="1:15" ht="20.85" customHeight="1">
      <c r="A75" s="284"/>
      <c r="B75" s="48" t="s">
        <v>774</v>
      </c>
      <c r="C75" s="1249"/>
      <c r="D75" s="1249"/>
      <c r="E75" s="45"/>
      <c r="F75" s="45"/>
      <c r="G75" s="1012"/>
      <c r="H75" s="1012"/>
      <c r="I75" s="1013"/>
      <c r="J75" s="1013"/>
      <c r="K75" s="1014"/>
      <c r="L75" s="1014"/>
      <c r="M75" s="1015"/>
      <c r="N75" s="1015"/>
      <c r="O75" s="48"/>
    </row>
    <row r="76" spans="1:15" ht="19.5" customHeight="1">
      <c r="A76" s="1042">
        <v>22</v>
      </c>
      <c r="B76" s="1043" t="s">
        <v>217</v>
      </c>
      <c r="C76" s="1282"/>
      <c r="D76" s="1282" t="s">
        <v>170</v>
      </c>
      <c r="E76" s="47"/>
      <c r="F76" s="47"/>
      <c r="G76" s="997" t="s">
        <v>1082</v>
      </c>
      <c r="H76" s="980"/>
      <c r="I76" s="997" t="s">
        <v>1082</v>
      </c>
      <c r="J76" s="980"/>
      <c r="K76" s="997" t="s">
        <v>1082</v>
      </c>
      <c r="L76" s="980"/>
      <c r="M76" s="997" t="s">
        <v>1082</v>
      </c>
      <c r="N76" s="980"/>
      <c r="O76" s="65"/>
    </row>
    <row r="77" spans="1:15" ht="18" customHeight="1">
      <c r="A77" s="1042"/>
      <c r="B77" s="81" t="s">
        <v>76</v>
      </c>
      <c r="C77" s="65"/>
      <c r="D77" s="65"/>
      <c r="E77" s="65"/>
      <c r="F77" s="65"/>
      <c r="G77" s="65">
        <v>22</v>
      </c>
      <c r="H77" s="1043"/>
      <c r="I77" s="65">
        <v>22</v>
      </c>
      <c r="J77" s="1043"/>
      <c r="K77" s="65">
        <v>22</v>
      </c>
      <c r="L77" s="1043"/>
      <c r="M77" s="65">
        <v>22</v>
      </c>
      <c r="N77" s="1043"/>
      <c r="O77" s="1043"/>
    </row>
    <row r="78" spans="1:15" ht="18" customHeight="1">
      <c r="A78" s="1042"/>
      <c r="B78" s="81" t="s">
        <v>28</v>
      </c>
      <c r="C78" s="65"/>
      <c r="D78" s="65"/>
      <c r="E78" s="65"/>
      <c r="F78" s="65"/>
      <c r="G78" s="145">
        <f>G77*100/22</f>
        <v>100</v>
      </c>
      <c r="H78" s="145"/>
      <c r="I78" s="144">
        <f>I77*100/22</f>
        <v>100</v>
      </c>
      <c r="J78" s="144"/>
      <c r="K78" s="143">
        <f>K77*100/22</f>
        <v>100</v>
      </c>
      <c r="L78" s="143"/>
      <c r="M78" s="786">
        <f>M77*100/22</f>
        <v>100</v>
      </c>
      <c r="N78" s="786"/>
      <c r="O78" s="1043"/>
    </row>
    <row r="79" spans="1:15" ht="21.2" customHeight="1">
      <c r="O79" s="1852">
        <v>45</v>
      </c>
    </row>
    <row r="80" spans="1:15" ht="20.85" customHeight="1">
      <c r="N80" s="1045"/>
      <c r="O80" s="544" t="s">
        <v>874</v>
      </c>
    </row>
    <row r="85" spans="3:9" ht="20.85" customHeight="1">
      <c r="D85" s="36" t="s">
        <v>4</v>
      </c>
      <c r="E85" s="36" t="s">
        <v>5</v>
      </c>
      <c r="F85" s="36" t="s">
        <v>6</v>
      </c>
      <c r="G85" s="36" t="s">
        <v>7</v>
      </c>
      <c r="H85" s="36"/>
      <c r="I85" s="36"/>
    </row>
    <row r="86" spans="3:9" ht="20.85" customHeight="1">
      <c r="C86" s="507" t="s">
        <v>336</v>
      </c>
      <c r="D86" s="36">
        <v>100</v>
      </c>
      <c r="E86" s="36">
        <v>100</v>
      </c>
      <c r="F86" s="36">
        <v>100</v>
      </c>
      <c r="G86" s="36">
        <v>100</v>
      </c>
      <c r="H86" s="36"/>
    </row>
    <row r="104" spans="15:15" ht="20.85" customHeight="1">
      <c r="O104" s="1853">
        <v>46</v>
      </c>
    </row>
  </sheetData>
  <mergeCells count="15">
    <mergeCell ref="G56:N56"/>
    <mergeCell ref="G57:H57"/>
    <mergeCell ref="I57:J57"/>
    <mergeCell ref="K57:L57"/>
    <mergeCell ref="M57:N57"/>
    <mergeCell ref="G8:N8"/>
    <mergeCell ref="G9:H9"/>
    <mergeCell ref="I9:J9"/>
    <mergeCell ref="K9:L9"/>
    <mergeCell ref="M9:N9"/>
    <mergeCell ref="G29:N29"/>
    <mergeCell ref="G30:H30"/>
    <mergeCell ref="I30:J30"/>
    <mergeCell ref="K30:L30"/>
    <mergeCell ref="M30:N30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R56"/>
  <sheetViews>
    <sheetView view="pageBreakPreview" topLeftCell="A4" zoomScale="145" zoomScaleNormal="120" zoomScaleSheetLayoutView="145" workbookViewId="0">
      <selection activeCell="C12" sqref="C12"/>
    </sheetView>
  </sheetViews>
  <sheetFormatPr defaultColWidth="9" defaultRowHeight="18.75"/>
  <cols>
    <col min="1" max="1" width="5.42578125" style="281" customWidth="1"/>
    <col min="2" max="2" width="18.28515625" style="37" customWidth="1"/>
    <col min="3" max="3" width="24.85546875" style="37" customWidth="1"/>
    <col min="4" max="4" width="11.7109375" style="36" customWidth="1"/>
    <col min="5" max="5" width="6" style="37" customWidth="1"/>
    <col min="6" max="6" width="6.5703125" style="37" customWidth="1"/>
    <col min="7" max="7" width="7.28515625" style="37" customWidth="1"/>
    <col min="8" max="8" width="6.28515625" style="37" customWidth="1"/>
    <col min="9" max="9" width="6" style="37" customWidth="1"/>
    <col min="10" max="10" width="7.7109375" style="37" customWidth="1"/>
    <col min="11" max="11" width="6.140625" style="37" customWidth="1"/>
    <col min="12" max="12" width="6.28515625" style="37" customWidth="1"/>
    <col min="13" max="13" width="7.28515625" style="37" customWidth="1"/>
    <col min="14" max="14" width="5.7109375" style="37" customWidth="1"/>
    <col min="15" max="15" width="6" style="37" customWidth="1"/>
    <col min="16" max="16" width="7.42578125" style="37" customWidth="1"/>
    <col min="17" max="17" width="7.140625" style="37" customWidth="1"/>
    <col min="18" max="16384" width="9" style="37"/>
  </cols>
  <sheetData>
    <row r="1" spans="1:18" ht="23.25">
      <c r="B1" s="543" t="s">
        <v>332</v>
      </c>
      <c r="Q1" s="544" t="s">
        <v>340</v>
      </c>
    </row>
    <row r="2" spans="1:18" ht="21">
      <c r="B2" s="529" t="s">
        <v>782</v>
      </c>
    </row>
    <row r="3" spans="1:18" ht="21">
      <c r="B3" s="547" t="s">
        <v>341</v>
      </c>
    </row>
    <row r="4" spans="1:18" ht="21">
      <c r="B4" s="522" t="s">
        <v>342</v>
      </c>
    </row>
    <row r="5" spans="1:18" ht="10.9" customHeight="1"/>
    <row r="6" spans="1:18" ht="21">
      <c r="D6" s="280"/>
      <c r="F6" s="280" t="s">
        <v>781</v>
      </c>
    </row>
    <row r="7" spans="1:18" ht="9.75" customHeight="1"/>
    <row r="8" spans="1:18">
      <c r="A8" s="283" t="s">
        <v>0</v>
      </c>
      <c r="B8" s="44" t="s">
        <v>122</v>
      </c>
      <c r="C8" s="44" t="s">
        <v>3</v>
      </c>
      <c r="D8" s="44" t="s">
        <v>16</v>
      </c>
      <c r="E8" s="2332" t="s">
        <v>8</v>
      </c>
      <c r="F8" s="2333"/>
      <c r="G8" s="2333"/>
      <c r="H8" s="2333"/>
      <c r="I8" s="2333"/>
      <c r="J8" s="2333"/>
      <c r="K8" s="2333"/>
      <c r="L8" s="2333"/>
      <c r="M8" s="2333"/>
      <c r="N8" s="2333"/>
      <c r="O8" s="2333"/>
      <c r="P8" s="2334"/>
      <c r="Q8" s="44" t="s">
        <v>33</v>
      </c>
    </row>
    <row r="9" spans="1:18">
      <c r="A9" s="282"/>
      <c r="B9" s="45"/>
      <c r="C9" s="45"/>
      <c r="D9" s="45" t="s">
        <v>15</v>
      </c>
      <c r="E9" s="2339" t="s">
        <v>4</v>
      </c>
      <c r="F9" s="2340"/>
      <c r="G9" s="2341"/>
      <c r="H9" s="2342" t="s">
        <v>5</v>
      </c>
      <c r="I9" s="2343"/>
      <c r="J9" s="2344"/>
      <c r="K9" s="2345" t="s">
        <v>6</v>
      </c>
      <c r="L9" s="2346"/>
      <c r="M9" s="2347"/>
      <c r="N9" s="2348" t="s">
        <v>7</v>
      </c>
      <c r="O9" s="2349"/>
      <c r="P9" s="2350"/>
      <c r="Q9" s="45" t="s">
        <v>32</v>
      </c>
    </row>
    <row r="10" spans="1:18">
      <c r="A10" s="284"/>
      <c r="B10" s="47"/>
      <c r="C10" s="47"/>
      <c r="D10" s="47"/>
      <c r="E10" s="425" t="s">
        <v>60</v>
      </c>
      <c r="F10" s="425" t="s">
        <v>297</v>
      </c>
      <c r="G10" s="426" t="s">
        <v>28</v>
      </c>
      <c r="H10" s="1056" t="s">
        <v>60</v>
      </c>
      <c r="I10" s="425" t="s">
        <v>297</v>
      </c>
      <c r="J10" s="1055" t="s">
        <v>28</v>
      </c>
      <c r="K10" s="425" t="s">
        <v>60</v>
      </c>
      <c r="L10" s="425" t="s">
        <v>297</v>
      </c>
      <c r="M10" s="1057" t="s">
        <v>28</v>
      </c>
      <c r="N10" s="425" t="s">
        <v>60</v>
      </c>
      <c r="O10" s="425" t="s">
        <v>297</v>
      </c>
      <c r="P10" s="1054" t="s">
        <v>28</v>
      </c>
      <c r="Q10" s="47" t="s">
        <v>296</v>
      </c>
    </row>
    <row r="11" spans="1:18" ht="19.149999999999999" customHeight="1">
      <c r="A11" s="283">
        <v>1</v>
      </c>
      <c r="B11" s="49" t="s">
        <v>451</v>
      </c>
      <c r="C11" s="2026" t="s">
        <v>198</v>
      </c>
      <c r="D11" s="44" t="s">
        <v>141</v>
      </c>
      <c r="E11" s="1915">
        <v>0</v>
      </c>
      <c r="F11" s="1915">
        <v>0</v>
      </c>
      <c r="G11" s="1916">
        <v>100</v>
      </c>
      <c r="H11" s="1915">
        <v>3</v>
      </c>
      <c r="I11" s="1915">
        <v>3</v>
      </c>
      <c r="J11" s="1917">
        <f>I11/H11*100</f>
        <v>100</v>
      </c>
      <c r="K11" s="1915">
        <v>3</v>
      </c>
      <c r="L11" s="1915">
        <v>3</v>
      </c>
      <c r="M11" s="1918">
        <f>L11/K11*100</f>
        <v>100</v>
      </c>
      <c r="N11" s="1919"/>
      <c r="O11" s="1915"/>
      <c r="P11" s="1981" t="e">
        <f>O11/N11*100</f>
        <v>#DIV/0!</v>
      </c>
      <c r="Q11" s="44"/>
      <c r="R11" s="37" t="s">
        <v>1090</v>
      </c>
    </row>
    <row r="12" spans="1:18">
      <c r="A12" s="282"/>
      <c r="B12" s="46" t="s">
        <v>294</v>
      </c>
      <c r="C12" s="2027" t="s">
        <v>783</v>
      </c>
      <c r="D12" s="45"/>
      <c r="E12" s="772"/>
      <c r="F12" s="772"/>
      <c r="G12" s="138"/>
      <c r="H12" s="774"/>
      <c r="I12" s="774"/>
      <c r="J12" s="128"/>
      <c r="K12" s="777"/>
      <c r="L12" s="777"/>
      <c r="M12" s="133"/>
      <c r="N12" s="1050"/>
      <c r="O12" s="782"/>
      <c r="P12" s="1051"/>
      <c r="Q12" s="45"/>
    </row>
    <row r="13" spans="1:18">
      <c r="A13" s="282"/>
      <c r="B13" s="46" t="s">
        <v>295</v>
      </c>
      <c r="C13" s="46" t="s">
        <v>903</v>
      </c>
      <c r="D13" s="45"/>
      <c r="E13" s="772"/>
      <c r="F13" s="772"/>
      <c r="G13" s="138"/>
      <c r="H13" s="774"/>
      <c r="I13" s="774"/>
      <c r="J13" s="128"/>
      <c r="K13" s="777"/>
      <c r="L13" s="777"/>
      <c r="M13" s="133"/>
      <c r="N13" s="1050"/>
      <c r="O13" s="782"/>
      <c r="P13" s="1051"/>
      <c r="Q13" s="45"/>
    </row>
    <row r="14" spans="1:18">
      <c r="A14" s="282"/>
      <c r="B14" s="46"/>
      <c r="C14" s="46" t="s">
        <v>784</v>
      </c>
      <c r="D14" s="45"/>
      <c r="E14" s="772"/>
      <c r="F14" s="772"/>
      <c r="G14" s="138"/>
      <c r="H14" s="774"/>
      <c r="I14" s="774"/>
      <c r="J14" s="128"/>
      <c r="K14" s="777"/>
      <c r="L14" s="777"/>
      <c r="M14" s="133"/>
      <c r="N14" s="1050"/>
      <c r="O14" s="782"/>
      <c r="P14" s="1051"/>
      <c r="Q14" s="45"/>
    </row>
    <row r="15" spans="1:18">
      <c r="A15" s="282"/>
      <c r="B15" s="46"/>
      <c r="C15" s="48" t="s">
        <v>785</v>
      </c>
      <c r="D15" s="47"/>
      <c r="E15" s="422"/>
      <c r="F15" s="422"/>
      <c r="G15" s="139"/>
      <c r="H15" s="423"/>
      <c r="I15" s="423"/>
      <c r="J15" s="129"/>
      <c r="K15" s="424"/>
      <c r="L15" s="424"/>
      <c r="M15" s="134"/>
      <c r="N15" s="1052"/>
      <c r="O15" s="783"/>
      <c r="P15" s="1053"/>
      <c r="Q15" s="47"/>
    </row>
    <row r="16" spans="1:18">
      <c r="A16" s="283">
        <v>2</v>
      </c>
      <c r="B16" s="49" t="s">
        <v>221</v>
      </c>
      <c r="C16" s="2087" t="s">
        <v>198</v>
      </c>
      <c r="D16" s="44" t="s">
        <v>154</v>
      </c>
      <c r="E16" s="963"/>
      <c r="F16" s="963"/>
      <c r="G16" s="1409" t="e">
        <f>F16/E16*100</f>
        <v>#DIV/0!</v>
      </c>
      <c r="H16" s="963"/>
      <c r="I16" s="963"/>
      <c r="J16" s="1411" t="e">
        <f>I16/H16*100</f>
        <v>#DIV/0!</v>
      </c>
      <c r="K16" s="963"/>
      <c r="L16" s="963"/>
      <c r="M16" s="1412" t="e">
        <f>L16/K16*100</f>
        <v>#DIV/0!</v>
      </c>
      <c r="N16" s="2101"/>
      <c r="O16" s="963"/>
      <c r="P16" s="2102" t="e">
        <f>O16/N16*100</f>
        <v>#DIV/0!</v>
      </c>
      <c r="Q16" s="44"/>
    </row>
    <row r="17" spans="1:17">
      <c r="A17" s="282"/>
      <c r="B17" s="46"/>
      <c r="C17" s="2089" t="s">
        <v>721</v>
      </c>
      <c r="D17" s="45"/>
      <c r="E17" s="1973"/>
      <c r="F17" s="1973"/>
      <c r="G17" s="1982"/>
      <c r="H17" s="1974"/>
      <c r="I17" s="1974"/>
      <c r="J17" s="1983"/>
      <c r="K17" s="1975"/>
      <c r="L17" s="1975"/>
      <c r="M17" s="1984"/>
      <c r="N17" s="1985"/>
      <c r="O17" s="1976"/>
      <c r="P17" s="1986"/>
      <c r="Q17" s="45"/>
    </row>
    <row r="18" spans="1:17">
      <c r="A18" s="282"/>
      <c r="B18" s="46"/>
      <c r="C18" s="2089" t="s">
        <v>722</v>
      </c>
      <c r="D18" s="45"/>
      <c r="E18" s="1973"/>
      <c r="F18" s="1973"/>
      <c r="G18" s="1982"/>
      <c r="H18" s="1974"/>
      <c r="I18" s="1974"/>
      <c r="J18" s="1983"/>
      <c r="K18" s="1975"/>
      <c r="L18" s="1975"/>
      <c r="M18" s="1984"/>
      <c r="N18" s="1985"/>
      <c r="O18" s="1976"/>
      <c r="P18" s="1986"/>
      <c r="Q18" s="45"/>
    </row>
    <row r="19" spans="1:17">
      <c r="A19" s="282"/>
      <c r="B19" s="46"/>
      <c r="C19" s="2094" t="s">
        <v>630</v>
      </c>
      <c r="D19" s="47"/>
      <c r="E19" s="1977"/>
      <c r="F19" s="1977"/>
      <c r="G19" s="1987"/>
      <c r="H19" s="1978"/>
      <c r="I19" s="1978"/>
      <c r="J19" s="1988"/>
      <c r="K19" s="1979"/>
      <c r="L19" s="1979"/>
      <c r="M19" s="1989"/>
      <c r="N19" s="1990"/>
      <c r="O19" s="1980"/>
      <c r="P19" s="1991"/>
      <c r="Q19" s="47"/>
    </row>
    <row r="20" spans="1:17" ht="19.7" customHeight="1">
      <c r="A20" s="282"/>
      <c r="B20" s="46"/>
      <c r="C20" s="2089" t="s">
        <v>198</v>
      </c>
      <c r="D20" s="45" t="s">
        <v>788</v>
      </c>
      <c r="E20" s="963"/>
      <c r="F20" s="963"/>
      <c r="G20" s="1409" t="e">
        <f>F20/E20*100</f>
        <v>#DIV/0!</v>
      </c>
      <c r="H20" s="963"/>
      <c r="I20" s="963"/>
      <c r="J20" s="1411" t="e">
        <f>I20/H20*100</f>
        <v>#DIV/0!</v>
      </c>
      <c r="K20" s="963"/>
      <c r="L20" s="963"/>
      <c r="M20" s="1412" t="e">
        <f>L20/K20*100</f>
        <v>#DIV/0!</v>
      </c>
      <c r="N20" s="2101"/>
      <c r="O20" s="963"/>
      <c r="P20" s="2102" t="e">
        <f>O20/N20*100</f>
        <v>#DIV/0!</v>
      </c>
      <c r="Q20" s="45"/>
    </row>
    <row r="21" spans="1:17" ht="19.7" customHeight="1">
      <c r="A21" s="282"/>
      <c r="B21" s="46"/>
      <c r="C21" s="2089" t="s">
        <v>786</v>
      </c>
      <c r="D21" s="45"/>
      <c r="E21" s="1973"/>
      <c r="F21" s="1973"/>
      <c r="G21" s="1982"/>
      <c r="H21" s="1974"/>
      <c r="I21" s="1974"/>
      <c r="J21" s="1983"/>
      <c r="K21" s="1975"/>
      <c r="L21" s="1975"/>
      <c r="M21" s="1984"/>
      <c r="N21" s="1985"/>
      <c r="O21" s="1976"/>
      <c r="P21" s="1986"/>
      <c r="Q21" s="45"/>
    </row>
    <row r="22" spans="1:17" ht="19.7" customHeight="1">
      <c r="A22" s="282"/>
      <c r="B22" s="46"/>
      <c r="C22" s="2089" t="s">
        <v>732</v>
      </c>
      <c r="D22" s="45"/>
      <c r="E22" s="772"/>
      <c r="F22" s="772"/>
      <c r="G22" s="138"/>
      <c r="H22" s="774"/>
      <c r="I22" s="774"/>
      <c r="J22" s="128"/>
      <c r="K22" s="777"/>
      <c r="L22" s="777"/>
      <c r="M22" s="133"/>
      <c r="N22" s="782"/>
      <c r="O22" s="782"/>
      <c r="P22" s="780"/>
      <c r="Q22" s="45"/>
    </row>
    <row r="23" spans="1:17" ht="19.7" customHeight="1">
      <c r="A23" s="284"/>
      <c r="B23" s="48"/>
      <c r="C23" s="2094" t="s">
        <v>787</v>
      </c>
      <c r="D23" s="47"/>
      <c r="E23" s="422"/>
      <c r="F23" s="422"/>
      <c r="G23" s="139"/>
      <c r="H23" s="423"/>
      <c r="I23" s="423"/>
      <c r="J23" s="129"/>
      <c r="K23" s="424"/>
      <c r="L23" s="424"/>
      <c r="M23" s="134"/>
      <c r="N23" s="783"/>
      <c r="O23" s="783"/>
      <c r="P23" s="781"/>
      <c r="Q23" s="47"/>
    </row>
    <row r="24" spans="1:17" ht="19.7" customHeight="1">
      <c r="E24" s="36"/>
      <c r="F24" s="36"/>
      <c r="G24" s="74"/>
      <c r="H24" s="36"/>
      <c r="I24" s="36"/>
      <c r="J24" s="74"/>
      <c r="K24" s="36"/>
      <c r="L24" s="36"/>
      <c r="M24" s="74"/>
      <c r="N24" s="36"/>
      <c r="O24" s="36"/>
      <c r="P24" s="74"/>
      <c r="Q24" s="36"/>
    </row>
    <row r="25" spans="1:17" ht="19.7" customHeight="1">
      <c r="E25" s="36"/>
      <c r="F25" s="36"/>
      <c r="G25" s="74"/>
      <c r="H25" s="36"/>
      <c r="I25" s="36"/>
      <c r="J25" s="74"/>
      <c r="K25" s="36"/>
      <c r="L25" s="36"/>
      <c r="M25" s="74"/>
      <c r="N25" s="36"/>
      <c r="O25" s="36"/>
      <c r="P25" s="74"/>
      <c r="Q25" s="36"/>
    </row>
    <row r="26" spans="1:17" ht="19.7" customHeight="1">
      <c r="E26" s="36"/>
      <c r="F26" s="36"/>
      <c r="G26" s="74"/>
      <c r="H26" s="36"/>
      <c r="I26" s="36"/>
      <c r="J26" s="74"/>
      <c r="K26" s="36"/>
      <c r="L26" s="36"/>
      <c r="M26" s="74"/>
      <c r="N26" s="36"/>
      <c r="O26" s="36"/>
      <c r="P26" s="74"/>
      <c r="Q26" s="36"/>
    </row>
    <row r="27" spans="1:17" ht="19.7" customHeight="1">
      <c r="E27" s="36"/>
      <c r="F27" s="36"/>
      <c r="G27" s="74"/>
      <c r="H27" s="36"/>
      <c r="I27" s="36"/>
      <c r="J27" s="74"/>
      <c r="K27" s="36"/>
      <c r="L27" s="36"/>
      <c r="M27" s="74"/>
      <c r="N27" s="36"/>
      <c r="O27" s="36"/>
      <c r="P27" s="74"/>
      <c r="Q27" s="36"/>
    </row>
    <row r="28" spans="1:17" ht="19.7" customHeight="1">
      <c r="E28" s="36"/>
      <c r="F28" s="36"/>
      <c r="G28" s="74"/>
      <c r="H28" s="36"/>
      <c r="I28" s="36"/>
      <c r="J28" s="74"/>
      <c r="K28" s="36"/>
      <c r="L28" s="36"/>
      <c r="M28" s="74"/>
      <c r="N28" s="36"/>
      <c r="O28" s="36"/>
      <c r="P28" s="74"/>
      <c r="Q28" s="1853">
        <v>47</v>
      </c>
    </row>
    <row r="29" spans="1:17" ht="19.7" customHeight="1">
      <c r="E29" s="36"/>
      <c r="F29" s="36"/>
      <c r="G29" s="74"/>
      <c r="H29" s="36"/>
      <c r="I29" s="36"/>
      <c r="J29" s="74"/>
      <c r="K29" s="36"/>
      <c r="L29" s="36"/>
      <c r="M29" s="74"/>
      <c r="N29" s="36"/>
      <c r="O29" s="36"/>
      <c r="P29" s="74"/>
      <c r="Q29" s="544" t="s">
        <v>343</v>
      </c>
    </row>
    <row r="30" spans="1:17" ht="19.7" customHeight="1">
      <c r="E30" s="36"/>
      <c r="F30" s="36"/>
      <c r="G30" s="74"/>
      <c r="H30" s="36"/>
      <c r="I30" s="36"/>
      <c r="J30" s="74"/>
      <c r="K30" s="36"/>
      <c r="L30" s="36"/>
      <c r="M30" s="74"/>
      <c r="N30" s="36"/>
      <c r="O30" s="36"/>
      <c r="P30" s="74"/>
      <c r="Q30" s="36"/>
    </row>
    <row r="31" spans="1:17" ht="19.7" customHeight="1">
      <c r="E31" s="36"/>
      <c r="F31" s="36"/>
      <c r="G31" s="74"/>
      <c r="H31" s="36"/>
      <c r="I31" s="36"/>
      <c r="J31" s="74"/>
      <c r="K31" s="36"/>
      <c r="L31" s="36"/>
      <c r="M31" s="74"/>
      <c r="N31" s="36"/>
      <c r="O31" s="36"/>
      <c r="P31" s="74"/>
      <c r="Q31" s="36"/>
    </row>
    <row r="32" spans="1:17" ht="19.7" customHeight="1"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4">
      <c r="C33" s="36"/>
      <c r="D33" s="36" t="s">
        <v>4</v>
      </c>
      <c r="E33" s="36" t="s">
        <v>5</v>
      </c>
      <c r="F33" s="36" t="s">
        <v>6</v>
      </c>
      <c r="G33" s="36" t="s">
        <v>7</v>
      </c>
      <c r="H33" s="36"/>
      <c r="J33" s="36"/>
      <c r="K33" s="36" t="s">
        <v>4</v>
      </c>
      <c r="L33" s="36" t="s">
        <v>5</v>
      </c>
      <c r="M33" s="36" t="s">
        <v>6</v>
      </c>
      <c r="N33" s="36" t="s">
        <v>7</v>
      </c>
    </row>
    <row r="34" spans="3:14">
      <c r="C34" s="366" t="s">
        <v>273</v>
      </c>
      <c r="D34" s="36">
        <v>100</v>
      </c>
      <c r="E34" s="36">
        <v>100</v>
      </c>
      <c r="F34" s="36">
        <v>100</v>
      </c>
      <c r="G34" s="36">
        <v>100</v>
      </c>
      <c r="H34" s="36"/>
      <c r="I34" s="36"/>
      <c r="J34" s="366" t="s">
        <v>293</v>
      </c>
      <c r="K34" s="36">
        <v>100</v>
      </c>
      <c r="L34" s="36">
        <v>100</v>
      </c>
      <c r="M34" s="36">
        <v>100</v>
      </c>
      <c r="N34" s="36">
        <v>100</v>
      </c>
    </row>
    <row r="35" spans="3:14">
      <c r="C35" s="366"/>
      <c r="E35" s="36"/>
      <c r="F35" s="36"/>
      <c r="G35" s="36"/>
      <c r="H35" s="36"/>
      <c r="I35" s="36"/>
      <c r="J35" s="366" t="s">
        <v>292</v>
      </c>
      <c r="K35" s="36">
        <v>100</v>
      </c>
      <c r="L35" s="36">
        <v>100</v>
      </c>
      <c r="M35" s="36">
        <v>100</v>
      </c>
      <c r="N35" s="36">
        <v>100</v>
      </c>
    </row>
    <row r="39" spans="3:14">
      <c r="C39" s="36"/>
      <c r="D39" s="36" t="s">
        <v>4</v>
      </c>
      <c r="E39" s="36" t="s">
        <v>5</v>
      </c>
      <c r="F39" s="36" t="s">
        <v>6</v>
      </c>
      <c r="G39" s="36" t="s">
        <v>7</v>
      </c>
      <c r="H39" s="36"/>
    </row>
    <row r="40" spans="3:14">
      <c r="C40" s="366" t="s">
        <v>293</v>
      </c>
      <c r="D40" s="36">
        <v>100</v>
      </c>
      <c r="E40" s="36">
        <v>100</v>
      </c>
      <c r="F40" s="36">
        <v>100</v>
      </c>
      <c r="G40" s="36">
        <v>100</v>
      </c>
      <c r="H40" s="36"/>
    </row>
    <row r="41" spans="3:14">
      <c r="C41" s="366" t="s">
        <v>292</v>
      </c>
      <c r="D41" s="36">
        <v>100</v>
      </c>
      <c r="E41" s="36">
        <v>100</v>
      </c>
      <c r="F41" s="36">
        <v>100</v>
      </c>
      <c r="G41" s="36">
        <v>100</v>
      </c>
      <c r="H41" s="36"/>
    </row>
    <row r="42" spans="3:14">
      <c r="C42" s="366"/>
      <c r="E42" s="36"/>
      <c r="F42" s="36"/>
      <c r="G42" s="36"/>
      <c r="H42" s="36"/>
    </row>
    <row r="43" spans="3:14">
      <c r="C43" s="366"/>
      <c r="E43" s="36"/>
      <c r="F43" s="36"/>
      <c r="G43" s="36"/>
      <c r="H43" s="36"/>
    </row>
    <row r="44" spans="3:14">
      <c r="C44" s="366"/>
      <c r="E44" s="36"/>
      <c r="F44" s="36"/>
      <c r="G44" s="36"/>
      <c r="H44" s="36"/>
    </row>
    <row r="45" spans="3:14">
      <c r="C45" s="366"/>
      <c r="E45" s="36"/>
      <c r="F45" s="36"/>
      <c r="G45" s="36"/>
      <c r="H45" s="36"/>
    </row>
    <row r="46" spans="3:14">
      <c r="C46" s="366"/>
      <c r="E46" s="36"/>
      <c r="F46" s="36"/>
      <c r="G46" s="36"/>
      <c r="H46" s="36"/>
    </row>
    <row r="47" spans="3:14">
      <c r="C47" s="366"/>
      <c r="E47" s="36"/>
      <c r="F47" s="36"/>
      <c r="G47" s="36"/>
      <c r="H47" s="36"/>
    </row>
    <row r="48" spans="3:14">
      <c r="C48" s="366"/>
      <c r="E48" s="36"/>
      <c r="F48" s="36"/>
      <c r="G48" s="36"/>
      <c r="H48" s="36"/>
    </row>
    <row r="49" spans="3:17">
      <c r="C49" s="366"/>
      <c r="E49" s="36"/>
      <c r="F49" s="36"/>
      <c r="G49" s="36"/>
      <c r="H49" s="36"/>
    </row>
    <row r="50" spans="3:17">
      <c r="C50" s="366"/>
      <c r="E50" s="36"/>
      <c r="F50" s="36"/>
      <c r="G50" s="36"/>
      <c r="H50" s="36"/>
    </row>
    <row r="51" spans="3:17">
      <c r="C51" s="366"/>
      <c r="E51" s="36"/>
      <c r="F51" s="36"/>
      <c r="G51" s="36"/>
      <c r="H51" s="36"/>
    </row>
    <row r="52" spans="3:17">
      <c r="C52" s="366"/>
      <c r="E52" s="36"/>
      <c r="F52" s="36"/>
      <c r="G52" s="36"/>
      <c r="H52" s="36"/>
    </row>
    <row r="53" spans="3:17">
      <c r="C53" s="366"/>
      <c r="E53" s="36"/>
      <c r="F53" s="36"/>
      <c r="G53" s="36"/>
      <c r="H53" s="36"/>
    </row>
    <row r="54" spans="3:17">
      <c r="C54" s="366"/>
      <c r="E54" s="36"/>
      <c r="F54" s="36"/>
      <c r="G54" s="36"/>
      <c r="H54" s="36"/>
    </row>
    <row r="55" spans="3:17">
      <c r="C55" s="366"/>
      <c r="E55" s="36"/>
      <c r="F55" s="36"/>
      <c r="G55" s="36"/>
      <c r="H55" s="36"/>
    </row>
    <row r="56" spans="3:17">
      <c r="Q56" s="1853">
        <v>48</v>
      </c>
    </row>
  </sheetData>
  <mergeCells count="5">
    <mergeCell ref="E8:P8"/>
    <mergeCell ref="E9:G9"/>
    <mergeCell ref="H9:J9"/>
    <mergeCell ref="K9:M9"/>
    <mergeCell ref="N9:P9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Q85"/>
  <sheetViews>
    <sheetView view="pageBreakPreview" zoomScale="130" zoomScaleNormal="100" zoomScaleSheetLayoutView="130" workbookViewId="0">
      <selection activeCell="C2" sqref="C2"/>
    </sheetView>
  </sheetViews>
  <sheetFormatPr defaultColWidth="9" defaultRowHeight="18.75"/>
  <cols>
    <col min="1" max="1" width="4.28515625" style="25" customWidth="1"/>
    <col min="2" max="2" width="19.7109375" style="1" customWidth="1"/>
    <col min="3" max="3" width="24.7109375" style="1" customWidth="1"/>
    <col min="4" max="4" width="10.140625" style="1" customWidth="1"/>
    <col min="5" max="5" width="6" style="2" customWidth="1"/>
    <col min="6" max="6" width="6.42578125" style="2" customWidth="1"/>
    <col min="7" max="7" width="7.42578125" style="2" customWidth="1"/>
    <col min="8" max="8" width="6.5703125" style="2" customWidth="1"/>
    <col min="9" max="9" width="6.85546875" style="2" customWidth="1"/>
    <col min="10" max="10" width="7" style="2" customWidth="1"/>
    <col min="11" max="12" width="6.7109375" style="2" customWidth="1"/>
    <col min="13" max="13" width="6.85546875" style="2" customWidth="1"/>
    <col min="14" max="14" width="6.42578125" style="2" customWidth="1"/>
    <col min="15" max="15" width="6.85546875" style="2" customWidth="1"/>
    <col min="16" max="16" width="7.28515625" style="2" customWidth="1"/>
    <col min="17" max="17" width="5.28515625" style="2" customWidth="1"/>
    <col min="18" max="16384" width="9" style="1"/>
  </cols>
  <sheetData>
    <row r="1" spans="1:17" ht="23.25">
      <c r="B1" s="543" t="s">
        <v>332</v>
      </c>
      <c r="Q1" s="544" t="s">
        <v>344</v>
      </c>
    </row>
    <row r="2" spans="1:17" ht="21">
      <c r="B2" s="529" t="s">
        <v>790</v>
      </c>
    </row>
    <row r="3" spans="1:17" ht="19.7" customHeight="1">
      <c r="B3" s="848" t="s">
        <v>791</v>
      </c>
      <c r="C3" s="545"/>
    </row>
    <row r="4" spans="1:17" ht="19.7" customHeight="1">
      <c r="B4" s="848" t="s">
        <v>792</v>
      </c>
      <c r="E4" s="1"/>
    </row>
    <row r="5" spans="1:17" ht="21">
      <c r="E5" s="286"/>
      <c r="G5" s="548" t="s">
        <v>789</v>
      </c>
    </row>
    <row r="6" spans="1:17" ht="2.85" customHeight="1"/>
    <row r="7" spans="1:17" ht="17.100000000000001" customHeight="1">
      <c r="A7" s="27" t="s">
        <v>0</v>
      </c>
      <c r="B7" s="3" t="s">
        <v>222</v>
      </c>
      <c r="C7" s="3" t="s">
        <v>3</v>
      </c>
      <c r="D7" s="3" t="s">
        <v>16</v>
      </c>
      <c r="E7" s="2361" t="s">
        <v>8</v>
      </c>
      <c r="F7" s="2362"/>
      <c r="G7" s="2362"/>
      <c r="H7" s="2362"/>
      <c r="I7" s="2362"/>
      <c r="J7" s="2362"/>
      <c r="K7" s="2362"/>
      <c r="L7" s="2362"/>
      <c r="M7" s="2362"/>
      <c r="N7" s="2362"/>
      <c r="O7" s="2362"/>
      <c r="P7" s="2363"/>
      <c r="Q7" s="3" t="s">
        <v>33</v>
      </c>
    </row>
    <row r="8" spans="1:17" ht="15" customHeight="1">
      <c r="A8" s="26"/>
      <c r="B8" s="8"/>
      <c r="C8" s="8"/>
      <c r="D8" s="8" t="s">
        <v>15</v>
      </c>
      <c r="E8" s="168"/>
      <c r="F8" s="348" t="s">
        <v>4</v>
      </c>
      <c r="G8" s="169"/>
      <c r="H8" s="164"/>
      <c r="I8" s="353" t="s">
        <v>5</v>
      </c>
      <c r="J8" s="165"/>
      <c r="K8" s="160"/>
      <c r="L8" s="357" t="s">
        <v>233</v>
      </c>
      <c r="M8" s="161"/>
      <c r="N8" s="887"/>
      <c r="O8" s="1065" t="s">
        <v>7</v>
      </c>
      <c r="P8" s="888"/>
      <c r="Q8" s="8" t="s">
        <v>32</v>
      </c>
    </row>
    <row r="9" spans="1:17" ht="16.350000000000001" customHeight="1">
      <c r="A9" s="26"/>
      <c r="B9" s="8"/>
      <c r="C9" s="8"/>
      <c r="D9" s="8"/>
      <c r="E9" s="287" t="s">
        <v>31</v>
      </c>
      <c r="F9" s="287" t="s">
        <v>31</v>
      </c>
      <c r="G9" s="1073" t="s">
        <v>28</v>
      </c>
      <c r="H9" s="287" t="s">
        <v>31</v>
      </c>
      <c r="I9" s="287" t="s">
        <v>31</v>
      </c>
      <c r="J9" s="354" t="s">
        <v>28</v>
      </c>
      <c r="K9" s="287" t="s">
        <v>31</v>
      </c>
      <c r="L9" s="287" t="s">
        <v>31</v>
      </c>
      <c r="M9" s="359" t="s">
        <v>28</v>
      </c>
      <c r="N9" s="287" t="s">
        <v>31</v>
      </c>
      <c r="O9" s="287" t="s">
        <v>31</v>
      </c>
      <c r="P9" s="1074" t="s">
        <v>28</v>
      </c>
      <c r="Q9" s="8" t="s">
        <v>11</v>
      </c>
    </row>
    <row r="10" spans="1:17" ht="15" customHeight="1">
      <c r="A10" s="33"/>
      <c r="B10" s="4"/>
      <c r="C10" s="4"/>
      <c r="D10" s="4"/>
      <c r="E10" s="288" t="s">
        <v>60</v>
      </c>
      <c r="F10" s="288" t="s">
        <v>61</v>
      </c>
      <c r="G10" s="350"/>
      <c r="H10" s="288" t="s">
        <v>60</v>
      </c>
      <c r="I10" s="288" t="s">
        <v>61</v>
      </c>
      <c r="J10" s="355"/>
      <c r="K10" s="288" t="s">
        <v>60</v>
      </c>
      <c r="L10" s="288" t="s">
        <v>61</v>
      </c>
      <c r="M10" s="360"/>
      <c r="N10" s="288" t="s">
        <v>60</v>
      </c>
      <c r="O10" s="288" t="s">
        <v>61</v>
      </c>
      <c r="P10" s="1067"/>
      <c r="Q10" s="4"/>
    </row>
    <row r="11" spans="1:17" ht="19.5" customHeight="1">
      <c r="A11" s="26">
        <v>1</v>
      </c>
      <c r="B11" s="9" t="s">
        <v>262</v>
      </c>
      <c r="C11" s="2103" t="s">
        <v>802</v>
      </c>
      <c r="D11" s="3" t="s">
        <v>141</v>
      </c>
      <c r="E11" s="352">
        <f>E13+E14+E15+E16+E17+E18+E19</f>
        <v>3</v>
      </c>
      <c r="F11" s="352">
        <f>F13+F14+F15+F16+F17+F18+F19</f>
        <v>3</v>
      </c>
      <c r="G11" s="351">
        <f>F11/E11*100</f>
        <v>100</v>
      </c>
      <c r="H11" s="1062">
        <f>H13+H14+H15+H16+H17+H18+H19</f>
        <v>3</v>
      </c>
      <c r="I11" s="1062">
        <f>I13+I14+I15+I16+I17+I18+I19</f>
        <v>3</v>
      </c>
      <c r="J11" s="356">
        <f>I11/H11*100</f>
        <v>100</v>
      </c>
      <c r="K11" s="1085">
        <f>K13+K14+K15+K16+K17+K18+K19</f>
        <v>15</v>
      </c>
      <c r="L11" s="1085">
        <f>L13+L14+L15+L16+L17+L18+L19</f>
        <v>15</v>
      </c>
      <c r="M11" s="358">
        <f>L11/K11*100</f>
        <v>100</v>
      </c>
      <c r="N11" s="2105" t="s">
        <v>931</v>
      </c>
      <c r="O11" s="2106" t="s">
        <v>930</v>
      </c>
      <c r="P11" s="1652"/>
      <c r="Q11" s="8"/>
    </row>
    <row r="12" spans="1:17" ht="19.5" customHeight="1">
      <c r="A12" s="26"/>
      <c r="B12" s="9" t="s">
        <v>793</v>
      </c>
      <c r="C12" s="2104" t="s">
        <v>803</v>
      </c>
      <c r="D12" s="9"/>
      <c r="E12" s="352"/>
      <c r="F12" s="352"/>
      <c r="G12" s="352"/>
      <c r="H12" s="1062"/>
      <c r="I12" s="1062"/>
      <c r="J12" s="356"/>
      <c r="K12" s="1085"/>
      <c r="L12" s="1085"/>
      <c r="M12" s="358"/>
      <c r="N12" s="1075"/>
      <c r="O12" s="1076"/>
      <c r="P12" s="1072"/>
      <c r="Q12" s="8"/>
    </row>
    <row r="13" spans="1:17" ht="19.5" customHeight="1">
      <c r="A13" s="26"/>
      <c r="B13" s="427" t="s">
        <v>223</v>
      </c>
      <c r="C13" s="2104" t="s">
        <v>804</v>
      </c>
      <c r="D13" s="9"/>
      <c r="E13" s="428">
        <v>1</v>
      </c>
      <c r="F13" s="428">
        <v>1</v>
      </c>
      <c r="G13" s="429"/>
      <c r="H13" s="428">
        <v>1</v>
      </c>
      <c r="I13" s="428">
        <v>1</v>
      </c>
      <c r="J13" s="430"/>
      <c r="K13" s="428">
        <v>2</v>
      </c>
      <c r="L13" s="428">
        <v>2</v>
      </c>
      <c r="M13" s="431"/>
      <c r="N13" s="1077"/>
      <c r="O13" s="1078"/>
      <c r="P13" s="1069"/>
      <c r="Q13" s="428"/>
    </row>
    <row r="14" spans="1:17" ht="19.5" customHeight="1">
      <c r="A14" s="26"/>
      <c r="B14" s="427" t="s">
        <v>224</v>
      </c>
      <c r="C14" s="1923" t="s">
        <v>630</v>
      </c>
      <c r="D14" s="9"/>
      <c r="E14" s="428">
        <v>1</v>
      </c>
      <c r="F14" s="428">
        <v>1</v>
      </c>
      <c r="G14" s="429"/>
      <c r="H14" s="428">
        <v>1</v>
      </c>
      <c r="I14" s="428">
        <v>1</v>
      </c>
      <c r="J14" s="430"/>
      <c r="K14" s="428">
        <v>1</v>
      </c>
      <c r="L14" s="428">
        <v>1</v>
      </c>
      <c r="M14" s="431"/>
      <c r="N14" s="1077"/>
      <c r="O14" s="1078"/>
      <c r="P14" s="1069"/>
      <c r="Q14" s="428"/>
    </row>
    <row r="15" spans="1:17" ht="19.5" customHeight="1">
      <c r="A15" s="26"/>
      <c r="B15" s="427" t="s">
        <v>225</v>
      </c>
      <c r="C15" s="1923"/>
      <c r="D15" s="9"/>
      <c r="E15" s="428">
        <v>1</v>
      </c>
      <c r="F15" s="428">
        <v>1</v>
      </c>
      <c r="G15" s="429"/>
      <c r="H15" s="428">
        <v>1</v>
      </c>
      <c r="I15" s="428">
        <v>1</v>
      </c>
      <c r="J15" s="430"/>
      <c r="K15" s="428">
        <v>2</v>
      </c>
      <c r="L15" s="428">
        <v>2</v>
      </c>
      <c r="M15" s="431"/>
      <c r="N15" s="1077"/>
      <c r="O15" s="1078"/>
      <c r="P15" s="1069"/>
      <c r="Q15" s="428"/>
    </row>
    <row r="16" spans="1:17" ht="19.5" customHeight="1">
      <c r="A16" s="26"/>
      <c r="B16" s="427" t="s">
        <v>226</v>
      </c>
      <c r="C16" s="9"/>
      <c r="D16" s="9"/>
      <c r="E16" s="428"/>
      <c r="F16" s="428"/>
      <c r="G16" s="429"/>
      <c r="H16" s="428"/>
      <c r="I16" s="428"/>
      <c r="J16" s="430"/>
      <c r="K16" s="428">
        <v>2</v>
      </c>
      <c r="L16" s="428">
        <v>2</v>
      </c>
      <c r="M16" s="431"/>
      <c r="N16" s="1077"/>
      <c r="O16" s="1078"/>
      <c r="P16" s="1069"/>
      <c r="Q16" s="428"/>
    </row>
    <row r="17" spans="1:17" ht="19.5" customHeight="1">
      <c r="A17" s="26"/>
      <c r="B17" s="427" t="s">
        <v>227</v>
      </c>
      <c r="C17" s="9"/>
      <c r="D17" s="9"/>
      <c r="E17" s="428"/>
      <c r="F17" s="428"/>
      <c r="G17" s="429"/>
      <c r="H17" s="428"/>
      <c r="I17" s="428"/>
      <c r="J17" s="430"/>
      <c r="K17" s="428">
        <v>2</v>
      </c>
      <c r="L17" s="428">
        <v>2</v>
      </c>
      <c r="M17" s="431"/>
      <c r="N17" s="1077"/>
      <c r="O17" s="1078"/>
      <c r="P17" s="1069"/>
      <c r="Q17" s="428"/>
    </row>
    <row r="18" spans="1:17" ht="19.5" customHeight="1">
      <c r="A18" s="26"/>
      <c r="B18" s="427" t="s">
        <v>228</v>
      </c>
      <c r="C18" s="9"/>
      <c r="D18" s="9"/>
      <c r="E18" s="428"/>
      <c r="F18" s="428"/>
      <c r="G18" s="429"/>
      <c r="H18" s="428"/>
      <c r="I18" s="428"/>
      <c r="J18" s="430"/>
      <c r="K18" s="428">
        <v>2</v>
      </c>
      <c r="L18" s="428">
        <v>2</v>
      </c>
      <c r="M18" s="431"/>
      <c r="N18" s="1077"/>
      <c r="O18" s="1078"/>
      <c r="P18" s="1069"/>
      <c r="Q18" s="428"/>
    </row>
    <row r="19" spans="1:17" ht="19.5" customHeight="1">
      <c r="A19" s="26"/>
      <c r="B19" s="432" t="s">
        <v>229</v>
      </c>
      <c r="C19" s="5"/>
      <c r="D19" s="5"/>
      <c r="E19" s="433"/>
      <c r="F19" s="433"/>
      <c r="G19" s="434"/>
      <c r="H19" s="433"/>
      <c r="I19" s="433"/>
      <c r="J19" s="435"/>
      <c r="K19" s="433">
        <v>4</v>
      </c>
      <c r="L19" s="433">
        <v>4</v>
      </c>
      <c r="M19" s="436"/>
      <c r="N19" s="1079"/>
      <c r="O19" s="1080"/>
      <c r="P19" s="1070"/>
      <c r="Q19" s="433"/>
    </row>
    <row r="20" spans="1:17" ht="18.2" customHeight="1">
      <c r="A20" s="27">
        <v>2</v>
      </c>
      <c r="B20" s="6" t="s">
        <v>230</v>
      </c>
      <c r="C20" s="2103" t="s">
        <v>234</v>
      </c>
      <c r="D20" s="3" t="s">
        <v>141</v>
      </c>
      <c r="E20" s="2108" t="s">
        <v>931</v>
      </c>
      <c r="F20" s="2109" t="s">
        <v>930</v>
      </c>
      <c r="G20" s="1612"/>
      <c r="H20" s="2108" t="s">
        <v>931</v>
      </c>
      <c r="I20" s="2109" t="s">
        <v>930</v>
      </c>
      <c r="J20" s="356"/>
      <c r="K20" s="7">
        <v>7</v>
      </c>
      <c r="L20" s="7">
        <v>7</v>
      </c>
      <c r="M20" s="1058">
        <f>L20/K20*100</f>
        <v>100</v>
      </c>
      <c r="N20" s="1927"/>
      <c r="O20" s="1928"/>
      <c r="P20" s="1924"/>
      <c r="Q20" s="3"/>
    </row>
    <row r="21" spans="1:17" ht="18.2" customHeight="1">
      <c r="A21" s="26"/>
      <c r="B21" s="9"/>
      <c r="C21" s="2104" t="s">
        <v>794</v>
      </c>
      <c r="D21" s="9"/>
      <c r="E21" s="119"/>
      <c r="F21" s="352"/>
      <c r="G21" s="352"/>
      <c r="H21" s="1062"/>
      <c r="I21" s="1062"/>
      <c r="J21" s="356"/>
      <c r="K21" s="1081"/>
      <c r="L21" s="1081"/>
      <c r="M21" s="358"/>
      <c r="N21" s="1656"/>
      <c r="O21" s="1655"/>
      <c r="P21" s="1925"/>
      <c r="Q21" s="8"/>
    </row>
    <row r="22" spans="1:17" ht="18.2" customHeight="1">
      <c r="A22" s="26"/>
      <c r="B22" s="9"/>
      <c r="C22" s="2104" t="s">
        <v>795</v>
      </c>
      <c r="D22" s="9"/>
      <c r="E22" s="119"/>
      <c r="F22" s="352"/>
      <c r="G22" s="352"/>
      <c r="H22" s="1062"/>
      <c r="I22" s="1062"/>
      <c r="J22" s="356"/>
      <c r="K22" s="1081"/>
      <c r="L22" s="1081"/>
      <c r="M22" s="358"/>
      <c r="N22" s="1656"/>
      <c r="O22" s="1655"/>
      <c r="P22" s="1925"/>
      <c r="Q22" s="8"/>
    </row>
    <row r="23" spans="1:17" ht="18.2" customHeight="1">
      <c r="A23" s="33"/>
      <c r="B23" s="5"/>
      <c r="C23" s="2107" t="s">
        <v>134</v>
      </c>
      <c r="D23" s="5"/>
      <c r="E23" s="121"/>
      <c r="F23" s="708"/>
      <c r="G23" s="708"/>
      <c r="H23" s="1063"/>
      <c r="I23" s="1063"/>
      <c r="J23" s="1064"/>
      <c r="K23" s="1082"/>
      <c r="L23" s="1082"/>
      <c r="M23" s="361"/>
      <c r="N23" s="1657"/>
      <c r="O23" s="1658"/>
      <c r="P23" s="1926"/>
      <c r="Q23" s="4"/>
    </row>
    <row r="24" spans="1:17" ht="18.2" customHeight="1">
      <c r="A24" s="26">
        <v>3</v>
      </c>
      <c r="B24" s="1059" t="s">
        <v>796</v>
      </c>
      <c r="C24" s="2104" t="s">
        <v>198</v>
      </c>
      <c r="D24" s="8" t="s">
        <v>154</v>
      </c>
      <c r="E24" s="2110" t="s">
        <v>931</v>
      </c>
      <c r="F24" s="2111" t="s">
        <v>930</v>
      </c>
      <c r="G24" s="351"/>
      <c r="H24" s="329">
        <v>2</v>
      </c>
      <c r="I24" s="329">
        <v>2</v>
      </c>
      <c r="J24" s="356">
        <f>I24/H24*100</f>
        <v>100</v>
      </c>
      <c r="K24" s="329">
        <v>1</v>
      </c>
      <c r="L24" s="329">
        <v>1</v>
      </c>
      <c r="M24" s="358">
        <f>L24/K24*100</f>
        <v>100</v>
      </c>
      <c r="N24" s="1651"/>
      <c r="O24" s="1653"/>
      <c r="P24" s="1924"/>
      <c r="Q24" s="8"/>
    </row>
    <row r="25" spans="1:17" ht="18.2" customHeight="1">
      <c r="A25" s="26"/>
      <c r="B25" s="1059" t="s">
        <v>797</v>
      </c>
      <c r="C25" s="2104" t="s">
        <v>799</v>
      </c>
      <c r="D25" s="9"/>
      <c r="E25" s="558"/>
      <c r="F25" s="558"/>
      <c r="G25" s="558"/>
      <c r="H25" s="1086"/>
      <c r="I25" s="1086"/>
      <c r="J25" s="556"/>
      <c r="K25" s="1083"/>
      <c r="L25" s="1083"/>
      <c r="M25" s="557"/>
      <c r="N25" s="1075"/>
      <c r="O25" s="1076"/>
      <c r="P25" s="1068"/>
      <c r="Q25" s="8"/>
    </row>
    <row r="26" spans="1:17" ht="18.2" customHeight="1">
      <c r="A26" s="26"/>
      <c r="B26" s="1059" t="s">
        <v>798</v>
      </c>
      <c r="C26" s="2104" t="s">
        <v>800</v>
      </c>
      <c r="D26" s="9"/>
      <c r="E26" s="439"/>
      <c r="F26" s="439"/>
      <c r="G26" s="439"/>
      <c r="H26" s="1087"/>
      <c r="I26" s="1087"/>
      <c r="J26" s="437"/>
      <c r="K26" s="1084"/>
      <c r="L26" s="1084"/>
      <c r="M26" s="438"/>
      <c r="N26" s="1075"/>
      <c r="O26" s="1076"/>
      <c r="P26" s="1068"/>
      <c r="Q26" s="8"/>
    </row>
    <row r="27" spans="1:17" ht="18.2" customHeight="1">
      <c r="A27" s="26"/>
      <c r="B27" s="1059"/>
      <c r="C27" s="2104" t="s">
        <v>801</v>
      </c>
      <c r="D27" s="9"/>
      <c r="E27" s="439"/>
      <c r="F27" s="439"/>
      <c r="G27" s="439"/>
      <c r="H27" s="1087"/>
      <c r="I27" s="1087"/>
      <c r="J27" s="437"/>
      <c r="K27" s="1084"/>
      <c r="L27" s="1084"/>
      <c r="M27" s="438"/>
      <c r="N27" s="1075"/>
      <c r="O27" s="1076"/>
      <c r="P27" s="1068"/>
      <c r="Q27" s="8"/>
    </row>
    <row r="28" spans="1:17" ht="18.2" customHeight="1">
      <c r="A28" s="26"/>
      <c r="B28" s="9"/>
      <c r="C28" s="2104" t="s">
        <v>60</v>
      </c>
      <c r="D28" s="9"/>
      <c r="E28" s="439"/>
      <c r="F28" s="439"/>
      <c r="G28" s="439"/>
      <c r="H28" s="1087"/>
      <c r="I28" s="1087"/>
      <c r="J28" s="437"/>
      <c r="K28" s="1084"/>
      <c r="L28" s="1084"/>
      <c r="M28" s="438"/>
      <c r="N28" s="1075"/>
      <c r="O28" s="1076"/>
      <c r="P28" s="1068"/>
      <c r="Q28" s="8"/>
    </row>
    <row r="29" spans="1:17" ht="18.2" customHeight="1">
      <c r="A29" s="362"/>
      <c r="B29" s="418"/>
      <c r="C29" s="418"/>
      <c r="D29" s="418"/>
      <c r="E29" s="1060"/>
      <c r="F29" s="1060"/>
      <c r="G29" s="1060"/>
      <c r="H29" s="1060"/>
      <c r="I29" s="1060"/>
      <c r="J29" s="1061"/>
      <c r="K29" s="1060"/>
      <c r="L29" s="1060"/>
      <c r="M29" s="1061"/>
      <c r="N29" s="158"/>
      <c r="O29" s="158"/>
      <c r="P29" s="158"/>
      <c r="Q29" s="1854">
        <v>49</v>
      </c>
    </row>
    <row r="30" spans="1:17" ht="21">
      <c r="E30" s="286"/>
      <c r="G30" s="548" t="s">
        <v>789</v>
      </c>
      <c r="Q30" s="544" t="s">
        <v>1045</v>
      </c>
    </row>
    <row r="31" spans="1:17" ht="2.85" customHeight="1"/>
    <row r="32" spans="1:17" ht="18" customHeight="1">
      <c r="A32" s="27" t="s">
        <v>0</v>
      </c>
      <c r="B32" s="3" t="s">
        <v>222</v>
      </c>
      <c r="C32" s="3" t="s">
        <v>3</v>
      </c>
      <c r="D32" s="3" t="s">
        <v>16</v>
      </c>
      <c r="E32" s="2361" t="s">
        <v>8</v>
      </c>
      <c r="F32" s="2362"/>
      <c r="G32" s="2362"/>
      <c r="H32" s="2362"/>
      <c r="I32" s="2362"/>
      <c r="J32" s="2362"/>
      <c r="K32" s="2362"/>
      <c r="L32" s="2362"/>
      <c r="M32" s="2362"/>
      <c r="N32" s="2362"/>
      <c r="O32" s="2362"/>
      <c r="P32" s="2363"/>
      <c r="Q32" s="3" t="s">
        <v>33</v>
      </c>
    </row>
    <row r="33" spans="1:17" ht="20.25" customHeight="1">
      <c r="A33" s="26"/>
      <c r="B33" s="8"/>
      <c r="C33" s="8"/>
      <c r="D33" s="8" t="s">
        <v>15</v>
      </c>
      <c r="E33" s="168"/>
      <c r="F33" s="348" t="s">
        <v>4</v>
      </c>
      <c r="G33" s="169"/>
      <c r="H33" s="164"/>
      <c r="I33" s="353" t="s">
        <v>5</v>
      </c>
      <c r="J33" s="165"/>
      <c r="K33" s="160"/>
      <c r="L33" s="357" t="s">
        <v>233</v>
      </c>
      <c r="M33" s="161"/>
      <c r="N33" s="887"/>
      <c r="O33" s="1065" t="s">
        <v>7</v>
      </c>
      <c r="P33" s="888"/>
      <c r="Q33" s="8" t="s">
        <v>32</v>
      </c>
    </row>
    <row r="34" spans="1:17" ht="20.25" customHeight="1">
      <c r="A34" s="26"/>
      <c r="B34" s="8"/>
      <c r="C34" s="8"/>
      <c r="D34" s="8"/>
      <c r="E34" s="287" t="s">
        <v>31</v>
      </c>
      <c r="F34" s="287" t="s">
        <v>31</v>
      </c>
      <c r="G34" s="349" t="s">
        <v>28</v>
      </c>
      <c r="H34" s="287" t="s">
        <v>31</v>
      </c>
      <c r="I34" s="287" t="s">
        <v>31</v>
      </c>
      <c r="J34" s="354" t="s">
        <v>28</v>
      </c>
      <c r="K34" s="287" t="s">
        <v>31</v>
      </c>
      <c r="L34" s="287" t="s">
        <v>31</v>
      </c>
      <c r="M34" s="359" t="s">
        <v>28</v>
      </c>
      <c r="N34" s="1066" t="s">
        <v>31</v>
      </c>
      <c r="O34" s="1066" t="s">
        <v>31</v>
      </c>
      <c r="P34" s="1066" t="s">
        <v>28</v>
      </c>
      <c r="Q34" s="8" t="s">
        <v>11</v>
      </c>
    </row>
    <row r="35" spans="1:17" ht="20.25" customHeight="1">
      <c r="A35" s="33"/>
      <c r="B35" s="4"/>
      <c r="C35" s="4"/>
      <c r="D35" s="4"/>
      <c r="E35" s="288" t="s">
        <v>60</v>
      </c>
      <c r="F35" s="288" t="s">
        <v>61</v>
      </c>
      <c r="G35" s="350"/>
      <c r="H35" s="288" t="s">
        <v>60</v>
      </c>
      <c r="I35" s="288" t="s">
        <v>61</v>
      </c>
      <c r="J35" s="355"/>
      <c r="K35" s="288" t="s">
        <v>60</v>
      </c>
      <c r="L35" s="288" t="s">
        <v>61</v>
      </c>
      <c r="M35" s="360"/>
      <c r="N35" s="288" t="s">
        <v>60</v>
      </c>
      <c r="O35" s="288" t="s">
        <v>61</v>
      </c>
      <c r="P35" s="1067"/>
      <c r="Q35" s="4"/>
    </row>
    <row r="36" spans="1:17" ht="20.25" customHeight="1">
      <c r="A36" s="26"/>
      <c r="B36" s="1304" t="s">
        <v>70</v>
      </c>
      <c r="C36" s="8"/>
      <c r="D36" s="8"/>
      <c r="E36" s="31">
        <v>5</v>
      </c>
      <c r="F36" s="31">
        <v>5</v>
      </c>
      <c r="G36" s="1302">
        <f>F36/E36*100</f>
        <v>100</v>
      </c>
      <c r="H36" s="31">
        <v>13</v>
      </c>
      <c r="I36" s="31">
        <v>13</v>
      </c>
      <c r="J36" s="1303">
        <f>I36/H36*100</f>
        <v>100</v>
      </c>
      <c r="K36" s="31">
        <v>18</v>
      </c>
      <c r="L36" s="31">
        <v>18</v>
      </c>
      <c r="M36" s="358">
        <f>L36/K36*100</f>
        <v>100</v>
      </c>
      <c r="N36" s="2195">
        <v>4</v>
      </c>
      <c r="O36" s="2195">
        <v>4</v>
      </c>
      <c r="P36" s="2196">
        <f>O36/N36*100</f>
        <v>100</v>
      </c>
      <c r="Q36" s="8"/>
    </row>
    <row r="37" spans="1:17" ht="20.25" customHeight="1">
      <c r="A37" s="26"/>
      <c r="B37" s="1922" t="s">
        <v>69</v>
      </c>
      <c r="C37" s="1653"/>
      <c r="D37" s="1653"/>
      <c r="E37" s="2227" t="s">
        <v>931</v>
      </c>
      <c r="F37" s="2228" t="s">
        <v>930</v>
      </c>
      <c r="G37" s="2229"/>
      <c r="H37" s="2227" t="s">
        <v>931</v>
      </c>
      <c r="I37" s="2228" t="s">
        <v>930</v>
      </c>
      <c r="J37" s="354"/>
      <c r="K37" s="2227" t="s">
        <v>931</v>
      </c>
      <c r="L37" s="2228" t="s">
        <v>930</v>
      </c>
      <c r="M37" s="1654"/>
      <c r="N37" s="2225">
        <v>15</v>
      </c>
      <c r="O37" s="2225">
        <v>15</v>
      </c>
      <c r="P37" s="2226">
        <f>O37/N37*100</f>
        <v>100</v>
      </c>
      <c r="Q37" s="3"/>
    </row>
    <row r="38" spans="1:17" ht="20.25" customHeight="1">
      <c r="A38" s="26"/>
      <c r="B38" s="8"/>
      <c r="C38" s="8"/>
      <c r="D38" s="8"/>
      <c r="E38" s="31"/>
      <c r="F38" s="31"/>
      <c r="G38" s="1302"/>
      <c r="H38" s="31"/>
      <c r="I38" s="31"/>
      <c r="J38" s="1303"/>
      <c r="K38" s="31"/>
      <c r="L38" s="31"/>
      <c r="M38" s="360"/>
      <c r="N38" s="1305"/>
      <c r="O38" s="288"/>
      <c r="P38" s="1306"/>
      <c r="Q38" s="4"/>
    </row>
    <row r="39" spans="1:17" ht="20.25" customHeight="1">
      <c r="A39" s="27">
        <v>4</v>
      </c>
      <c r="B39" s="6" t="s">
        <v>232</v>
      </c>
      <c r="C39" s="2103" t="s">
        <v>234</v>
      </c>
      <c r="D39" s="3" t="s">
        <v>141</v>
      </c>
      <c r="E39" s="552">
        <v>1</v>
      </c>
      <c r="F39" s="552">
        <v>1</v>
      </c>
      <c r="G39" s="553">
        <f>F39/E39*100</f>
        <v>100</v>
      </c>
      <c r="H39" s="552">
        <v>1</v>
      </c>
      <c r="I39" s="552">
        <v>1</v>
      </c>
      <c r="J39" s="554">
        <f>I39/H39*100</f>
        <v>100</v>
      </c>
      <c r="K39" s="555">
        <v>3</v>
      </c>
      <c r="L39" s="555">
        <v>3</v>
      </c>
      <c r="M39" s="557">
        <f>L39/K39*100</f>
        <v>100</v>
      </c>
      <c r="N39" s="1920"/>
      <c r="O39" s="1921"/>
      <c r="P39" s="1652"/>
      <c r="Q39" s="8"/>
    </row>
    <row r="40" spans="1:17" ht="20.25" customHeight="1">
      <c r="A40" s="26"/>
      <c r="B40" s="9"/>
      <c r="C40" s="2104" t="s">
        <v>904</v>
      </c>
      <c r="D40" s="8"/>
      <c r="E40" s="549"/>
      <c r="F40" s="549"/>
      <c r="G40" s="549"/>
      <c r="H40" s="1088"/>
      <c r="I40" s="1088"/>
      <c r="J40" s="550"/>
      <c r="K40" s="1090"/>
      <c r="L40" s="1090"/>
      <c r="M40" s="551"/>
      <c r="N40" s="1075"/>
      <c r="O40" s="1076"/>
      <c r="P40" s="1068"/>
      <c r="Q40" s="8"/>
    </row>
    <row r="41" spans="1:17" ht="20.25" customHeight="1">
      <c r="A41" s="26"/>
      <c r="B41" s="9"/>
      <c r="C41" s="2104" t="s">
        <v>905</v>
      </c>
      <c r="D41" s="9"/>
      <c r="E41" s="439"/>
      <c r="F41" s="439"/>
      <c r="G41" s="439"/>
      <c r="H41" s="1087"/>
      <c r="I41" s="1087"/>
      <c r="J41" s="437"/>
      <c r="K41" s="1084"/>
      <c r="L41" s="1084"/>
      <c r="M41" s="438"/>
      <c r="N41" s="1075"/>
      <c r="O41" s="1076"/>
      <c r="P41" s="1068"/>
      <c r="Q41" s="8"/>
    </row>
    <row r="42" spans="1:17" ht="18" customHeight="1">
      <c r="A42" s="33"/>
      <c r="B42" s="5"/>
      <c r="C42" s="2107" t="s">
        <v>630</v>
      </c>
      <c r="D42" s="5"/>
      <c r="E42" s="440"/>
      <c r="F42" s="440"/>
      <c r="G42" s="440"/>
      <c r="H42" s="1089"/>
      <c r="I42" s="1089"/>
      <c r="J42" s="441"/>
      <c r="K42" s="1091"/>
      <c r="L42" s="1091"/>
      <c r="M42" s="442"/>
      <c r="N42" s="1071"/>
      <c r="O42" s="1071"/>
      <c r="P42" s="1071"/>
      <c r="Q42" s="4"/>
    </row>
    <row r="43" spans="1:17" ht="18" customHeight="1"/>
    <row r="44" spans="1:17">
      <c r="Q44" s="542"/>
    </row>
    <row r="45" spans="1:17">
      <c r="Q45" s="542"/>
    </row>
    <row r="46" spans="1:17">
      <c r="Q46" s="542"/>
    </row>
    <row r="47" spans="1:17">
      <c r="Q47" s="542"/>
    </row>
    <row r="48" spans="1:17">
      <c r="Q48" s="542"/>
    </row>
    <row r="49" spans="3:17">
      <c r="Q49" s="542"/>
    </row>
    <row r="50" spans="3:17">
      <c r="Q50" s="542"/>
    </row>
    <row r="51" spans="3:17">
      <c r="Q51" s="542"/>
    </row>
    <row r="52" spans="3:17">
      <c r="Q52" s="542"/>
    </row>
    <row r="53" spans="3:17">
      <c r="Q53" s="542"/>
    </row>
    <row r="54" spans="3:17">
      <c r="Q54" s="542"/>
    </row>
    <row r="55" spans="3:17">
      <c r="Q55" s="542"/>
    </row>
    <row r="56" spans="3:17">
      <c r="Q56" s="542"/>
    </row>
    <row r="57" spans="3:17">
      <c r="Q57" s="542">
        <v>50</v>
      </c>
    </row>
    <row r="58" spans="3:17" ht="21">
      <c r="Q58" s="544" t="s">
        <v>1046</v>
      </c>
    </row>
    <row r="62" spans="3:17">
      <c r="E62" s="1" t="s">
        <v>4</v>
      </c>
      <c r="F62" s="1" t="s">
        <v>5</v>
      </c>
      <c r="G62" s="1" t="s">
        <v>6</v>
      </c>
      <c r="H62" s="1" t="s">
        <v>7</v>
      </c>
    </row>
    <row r="63" spans="3:17">
      <c r="C63" s="1" t="s">
        <v>274</v>
      </c>
      <c r="E63" s="2">
        <v>100</v>
      </c>
      <c r="F63" s="2">
        <v>100</v>
      </c>
      <c r="G63" s="2">
        <v>100</v>
      </c>
      <c r="H63" s="2">
        <v>100</v>
      </c>
    </row>
    <row r="64" spans="3:17">
      <c r="C64" s="1" t="s">
        <v>230</v>
      </c>
      <c r="G64" s="2">
        <v>100</v>
      </c>
      <c r="H64" s="2">
        <v>100</v>
      </c>
    </row>
    <row r="65" spans="3:17">
      <c r="C65" s="1" t="s">
        <v>231</v>
      </c>
      <c r="F65" s="2">
        <v>100</v>
      </c>
      <c r="G65" s="2">
        <v>100</v>
      </c>
      <c r="H65" s="2">
        <v>100</v>
      </c>
    </row>
    <row r="66" spans="3:17">
      <c r="C66" s="1" t="s">
        <v>232</v>
      </c>
      <c r="E66" s="2">
        <v>100</v>
      </c>
      <c r="F66" s="2">
        <v>100</v>
      </c>
      <c r="G66" s="2">
        <v>100</v>
      </c>
      <c r="H66" s="2">
        <v>100</v>
      </c>
    </row>
    <row r="74" spans="3:17">
      <c r="Q74" s="542"/>
    </row>
    <row r="85" spans="17:17">
      <c r="Q85" s="542">
        <v>51</v>
      </c>
    </row>
  </sheetData>
  <mergeCells count="2">
    <mergeCell ref="E7:P7"/>
    <mergeCell ref="E32:P32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S81"/>
  <sheetViews>
    <sheetView view="pageBreakPreview" zoomScale="130" zoomScaleNormal="100" zoomScaleSheetLayoutView="130" workbookViewId="0">
      <selection activeCell="O52" sqref="O52"/>
    </sheetView>
  </sheetViews>
  <sheetFormatPr defaultRowHeight="18.75"/>
  <cols>
    <col min="1" max="1" width="4.7109375" style="261" customWidth="1"/>
    <col min="2" max="2" width="14.140625" customWidth="1"/>
    <col min="3" max="3" width="22.28515625" customWidth="1"/>
    <col min="4" max="4" width="8.5703125" customWidth="1"/>
    <col min="5" max="5" width="6.85546875" style="90" customWidth="1"/>
    <col min="6" max="6" width="6.7109375" style="90" customWidth="1"/>
    <col min="7" max="7" width="7" style="90" customWidth="1"/>
    <col min="8" max="8" width="7.85546875" style="90" customWidth="1"/>
    <col min="9" max="9" width="9" style="90" customWidth="1"/>
    <col min="10" max="10" width="7.28515625" style="90" customWidth="1"/>
    <col min="11" max="11" width="7.5703125" style="90" customWidth="1"/>
    <col min="12" max="12" width="8.42578125" style="90" customWidth="1"/>
    <col min="13" max="13" width="7.28515625" style="90" customWidth="1"/>
    <col min="14" max="14" width="5.85546875" style="90" customWidth="1"/>
    <col min="15" max="15" width="6.42578125" style="90" customWidth="1"/>
    <col min="16" max="16" width="7.5703125" style="90" customWidth="1"/>
    <col min="17" max="17" width="6" style="90" customWidth="1"/>
  </cols>
  <sheetData>
    <row r="1" spans="1:17" ht="23.25">
      <c r="B1" s="543" t="s">
        <v>345</v>
      </c>
      <c r="Q1" s="544" t="s">
        <v>350</v>
      </c>
    </row>
    <row r="2" spans="1:17" ht="21">
      <c r="B2" s="529" t="s">
        <v>806</v>
      </c>
    </row>
    <row r="3" spans="1:17" ht="21">
      <c r="B3" s="559" t="s">
        <v>346</v>
      </c>
    </row>
    <row r="4" spans="1:17" ht="21">
      <c r="B4" s="530" t="s">
        <v>334</v>
      </c>
    </row>
    <row r="5" spans="1:17" ht="21">
      <c r="E5" s="89"/>
      <c r="F5" s="279"/>
      <c r="G5" s="279"/>
      <c r="H5" s="279"/>
      <c r="I5" s="89" t="s">
        <v>805</v>
      </c>
      <c r="J5" s="279"/>
      <c r="K5" s="279"/>
    </row>
    <row r="6" spans="1:17" ht="8.1" customHeight="1"/>
    <row r="7" spans="1:17">
      <c r="A7" s="259" t="s">
        <v>0</v>
      </c>
      <c r="B7" s="151" t="s">
        <v>122</v>
      </c>
      <c r="C7" s="151" t="s">
        <v>3</v>
      </c>
      <c r="D7" s="151" t="s">
        <v>16</v>
      </c>
      <c r="E7" s="2364" t="s">
        <v>8</v>
      </c>
      <c r="F7" s="2365"/>
      <c r="G7" s="2365"/>
      <c r="H7" s="2365"/>
      <c r="I7" s="2365"/>
      <c r="J7" s="2365"/>
      <c r="K7" s="2365"/>
      <c r="L7" s="2365"/>
      <c r="M7" s="2365"/>
      <c r="N7" s="2365"/>
      <c r="O7" s="2365"/>
      <c r="P7" s="178"/>
      <c r="Q7" s="151" t="s">
        <v>33</v>
      </c>
    </row>
    <row r="8" spans="1:17">
      <c r="A8" s="260"/>
      <c r="B8" s="152"/>
      <c r="C8" s="152"/>
      <c r="D8" s="152" t="s">
        <v>15</v>
      </c>
      <c r="E8" s="194"/>
      <c r="F8" s="291" t="s">
        <v>4</v>
      </c>
      <c r="G8" s="195"/>
      <c r="H8" s="196"/>
      <c r="I8" s="289" t="s">
        <v>5</v>
      </c>
      <c r="J8" s="290"/>
      <c r="K8" s="197"/>
      <c r="L8" s="294" t="s">
        <v>6</v>
      </c>
      <c r="M8" s="295"/>
      <c r="N8" s="867"/>
      <c r="O8" s="1097" t="s">
        <v>7</v>
      </c>
      <c r="P8" s="938"/>
      <c r="Q8" s="152" t="s">
        <v>235</v>
      </c>
    </row>
    <row r="9" spans="1:17">
      <c r="A9" s="260"/>
      <c r="B9" s="152"/>
      <c r="C9" s="152"/>
      <c r="D9" s="152"/>
      <c r="E9" s="287" t="s">
        <v>31</v>
      </c>
      <c r="F9" s="287" t="s">
        <v>31</v>
      </c>
      <c r="G9" s="292" t="s">
        <v>28</v>
      </c>
      <c r="H9" s="287" t="s">
        <v>31</v>
      </c>
      <c r="I9" s="287" t="s">
        <v>31</v>
      </c>
      <c r="J9" s="293" t="s">
        <v>28</v>
      </c>
      <c r="K9" s="287" t="s">
        <v>31</v>
      </c>
      <c r="L9" s="287" t="s">
        <v>31</v>
      </c>
      <c r="M9" s="448" t="s">
        <v>28</v>
      </c>
      <c r="N9" s="287" t="s">
        <v>31</v>
      </c>
      <c r="O9" s="287" t="s">
        <v>31</v>
      </c>
      <c r="P9" s="1098" t="s">
        <v>28</v>
      </c>
      <c r="Q9" s="152" t="s">
        <v>11</v>
      </c>
    </row>
    <row r="10" spans="1:17" ht="17.649999999999999" customHeight="1">
      <c r="A10" s="262"/>
      <c r="B10" s="153"/>
      <c r="C10" s="153"/>
      <c r="D10" s="153"/>
      <c r="E10" s="288" t="s">
        <v>60</v>
      </c>
      <c r="F10" s="288" t="s">
        <v>61</v>
      </c>
      <c r="G10" s="190"/>
      <c r="H10" s="288" t="s">
        <v>60</v>
      </c>
      <c r="I10" s="288" t="s">
        <v>61</v>
      </c>
      <c r="J10" s="191"/>
      <c r="K10" s="288" t="s">
        <v>60</v>
      </c>
      <c r="L10" s="288" t="s">
        <v>61</v>
      </c>
      <c r="M10" s="192"/>
      <c r="N10" s="288" t="s">
        <v>60</v>
      </c>
      <c r="O10" s="288" t="s">
        <v>61</v>
      </c>
      <c r="P10" s="902"/>
      <c r="Q10" s="153"/>
    </row>
    <row r="11" spans="1:17">
      <c r="A11" s="259">
        <v>1</v>
      </c>
      <c r="B11" s="149" t="s">
        <v>196</v>
      </c>
      <c r="C11" s="2032" t="s">
        <v>807</v>
      </c>
      <c r="D11" s="151" t="s">
        <v>56</v>
      </c>
      <c r="E11" s="447"/>
      <c r="F11" s="447"/>
      <c r="G11" s="2033" t="e">
        <f>F11/E11*100</f>
        <v>#DIV/0!</v>
      </c>
      <c r="H11" s="447">
        <v>154884998.63</v>
      </c>
      <c r="I11" s="447">
        <v>218961423.38999999</v>
      </c>
      <c r="J11" s="272">
        <f>I11/H11*100</f>
        <v>141.37032335395514</v>
      </c>
      <c r="K11" s="447">
        <v>147075746.33000001</v>
      </c>
      <c r="L11" s="447">
        <v>146608147.94</v>
      </c>
      <c r="M11" s="276">
        <f>L11/K11*100</f>
        <v>99.682069680645483</v>
      </c>
      <c r="N11" s="1618"/>
      <c r="O11" s="1618"/>
      <c r="P11" s="2030" t="e">
        <f>O11/N11*100</f>
        <v>#DIV/0!</v>
      </c>
      <c r="Q11" s="151"/>
    </row>
    <row r="12" spans="1:17">
      <c r="A12" s="260"/>
      <c r="B12" s="148" t="s">
        <v>197</v>
      </c>
      <c r="C12" s="2031" t="s">
        <v>808</v>
      </c>
      <c r="D12" s="152" t="s">
        <v>65</v>
      </c>
      <c r="E12" s="1093"/>
      <c r="F12" s="219"/>
      <c r="G12" s="443"/>
      <c r="H12" s="1095"/>
      <c r="I12" s="224"/>
      <c r="J12" s="380"/>
      <c r="K12" s="237"/>
      <c r="L12" s="237"/>
      <c r="M12" s="324"/>
      <c r="N12" s="1101"/>
      <c r="O12" s="878"/>
      <c r="P12" s="1099"/>
      <c r="Q12" s="152"/>
    </row>
    <row r="13" spans="1:17">
      <c r="A13" s="260"/>
      <c r="B13" s="148"/>
      <c r="C13" s="1929" t="s">
        <v>809</v>
      </c>
      <c r="D13" s="152"/>
      <c r="E13" s="1093"/>
      <c r="F13" s="219"/>
      <c r="G13" s="1092"/>
      <c r="H13" s="1095"/>
      <c r="I13" s="224"/>
      <c r="J13" s="200"/>
      <c r="K13" s="237"/>
      <c r="L13" s="237"/>
      <c r="M13" s="201"/>
      <c r="N13" s="1101"/>
      <c r="O13" s="878"/>
      <c r="P13" s="1099"/>
      <c r="Q13" s="152"/>
    </row>
    <row r="14" spans="1:17">
      <c r="A14" s="262"/>
      <c r="B14" s="150"/>
      <c r="C14" s="1930" t="s">
        <v>810</v>
      </c>
      <c r="D14" s="153"/>
      <c r="E14" s="1094"/>
      <c r="F14" s="221"/>
      <c r="G14" s="236"/>
      <c r="H14" s="1096"/>
      <c r="I14" s="225"/>
      <c r="J14" s="191"/>
      <c r="K14" s="238"/>
      <c r="L14" s="238"/>
      <c r="M14" s="192"/>
      <c r="N14" s="1102"/>
      <c r="O14" s="881"/>
      <c r="P14" s="1100"/>
      <c r="Q14" s="153"/>
    </row>
    <row r="27" spans="2:17" ht="27.75" customHeight="1">
      <c r="Q27" s="1856">
        <v>52</v>
      </c>
    </row>
    <row r="28" spans="2:17" ht="23.25">
      <c r="B28" s="543" t="s">
        <v>345</v>
      </c>
      <c r="Q28" s="544" t="s">
        <v>351</v>
      </c>
    </row>
    <row r="29" spans="2:17" ht="21">
      <c r="B29" s="529" t="s">
        <v>830</v>
      </c>
    </row>
    <row r="30" spans="2:17" ht="20.25" customHeight="1">
      <c r="B30" s="541" t="s">
        <v>347</v>
      </c>
    </row>
    <row r="31" spans="2:17" ht="19.5" customHeight="1">
      <c r="B31" s="849" t="s">
        <v>828</v>
      </c>
    </row>
    <row r="32" spans="2:17" ht="20.25" customHeight="1">
      <c r="B32" s="849" t="s">
        <v>829</v>
      </c>
    </row>
    <row r="33" spans="1:19" ht="20.25" customHeight="1">
      <c r="F33" s="279"/>
      <c r="G33" s="279"/>
      <c r="H33" s="279"/>
      <c r="I33" s="279" t="s">
        <v>811</v>
      </c>
      <c r="J33" s="279"/>
      <c r="K33" s="279"/>
    </row>
    <row r="34" spans="1:19">
      <c r="A34" s="259" t="s">
        <v>0</v>
      </c>
      <c r="B34" s="151" t="s">
        <v>122</v>
      </c>
      <c r="C34" s="151" t="s">
        <v>3</v>
      </c>
      <c r="D34" s="151" t="s">
        <v>16</v>
      </c>
      <c r="E34" s="2327" t="s">
        <v>8</v>
      </c>
      <c r="F34" s="2328"/>
      <c r="G34" s="2328"/>
      <c r="H34" s="2328"/>
      <c r="I34" s="2328"/>
      <c r="J34" s="2328"/>
      <c r="K34" s="2328"/>
      <c r="L34" s="2328"/>
      <c r="M34" s="2328"/>
      <c r="N34" s="2328"/>
      <c r="O34" s="2328"/>
      <c r="P34" s="2329"/>
      <c r="Q34" s="151" t="s">
        <v>33</v>
      </c>
    </row>
    <row r="35" spans="1:19" ht="18" customHeight="1">
      <c r="A35" s="260"/>
      <c r="B35" s="152"/>
      <c r="C35" s="152"/>
      <c r="D35" s="152" t="s">
        <v>15</v>
      </c>
      <c r="E35" s="194"/>
      <c r="F35" s="291" t="s">
        <v>4</v>
      </c>
      <c r="G35" s="195"/>
      <c r="H35" s="196"/>
      <c r="I35" s="289" t="s">
        <v>5</v>
      </c>
      <c r="J35" s="290"/>
      <c r="K35" s="197"/>
      <c r="L35" s="294" t="s">
        <v>6</v>
      </c>
      <c r="M35" s="295"/>
      <c r="N35" s="867"/>
      <c r="O35" s="1097" t="s">
        <v>7</v>
      </c>
      <c r="P35" s="938"/>
      <c r="Q35" s="152" t="s">
        <v>235</v>
      </c>
    </row>
    <row r="36" spans="1:19">
      <c r="A36" s="260"/>
      <c r="B36" s="152"/>
      <c r="C36" s="152"/>
      <c r="D36" s="152"/>
      <c r="E36" s="287" t="s">
        <v>31</v>
      </c>
      <c r="F36" s="287" t="s">
        <v>31</v>
      </c>
      <c r="G36" s="292" t="s">
        <v>28</v>
      </c>
      <c r="H36" s="287" t="s">
        <v>31</v>
      </c>
      <c r="I36" s="287" t="s">
        <v>31</v>
      </c>
      <c r="J36" s="293" t="s">
        <v>28</v>
      </c>
      <c r="K36" s="287" t="s">
        <v>31</v>
      </c>
      <c r="L36" s="287" t="s">
        <v>31</v>
      </c>
      <c r="M36" s="448" t="s">
        <v>28</v>
      </c>
      <c r="N36" s="287" t="s">
        <v>31</v>
      </c>
      <c r="O36" s="287" t="s">
        <v>31</v>
      </c>
      <c r="P36" s="1098" t="s">
        <v>28</v>
      </c>
      <c r="Q36" s="152" t="s">
        <v>11</v>
      </c>
    </row>
    <row r="37" spans="1:19">
      <c r="A37" s="262"/>
      <c r="B37" s="153"/>
      <c r="C37" s="153"/>
      <c r="D37" s="153"/>
      <c r="E37" s="288" t="s">
        <v>60</v>
      </c>
      <c r="F37" s="288" t="s">
        <v>61</v>
      </c>
      <c r="G37" s="190"/>
      <c r="H37" s="288" t="s">
        <v>60</v>
      </c>
      <c r="I37" s="288" t="s">
        <v>61</v>
      </c>
      <c r="J37" s="191"/>
      <c r="K37" s="288" t="s">
        <v>60</v>
      </c>
      <c r="L37" s="288" t="s">
        <v>61</v>
      </c>
      <c r="M37" s="296"/>
      <c r="N37" s="288" t="s">
        <v>60</v>
      </c>
      <c r="O37" s="288" t="s">
        <v>61</v>
      </c>
      <c r="P37" s="902"/>
      <c r="Q37" s="153"/>
    </row>
    <row r="38" spans="1:19">
      <c r="A38" s="260">
        <v>1</v>
      </c>
      <c r="B38" s="148" t="s">
        <v>236</v>
      </c>
      <c r="C38" s="2112" t="s">
        <v>812</v>
      </c>
      <c r="D38" s="1289" t="s">
        <v>56</v>
      </c>
      <c r="E38" s="1931" t="s">
        <v>1007</v>
      </c>
      <c r="F38" s="1945" t="s">
        <v>1008</v>
      </c>
      <c r="G38" s="1932"/>
      <c r="H38" s="1933" t="s">
        <v>1007</v>
      </c>
      <c r="I38" s="1946" t="s">
        <v>1008</v>
      </c>
      <c r="J38" s="1318"/>
      <c r="K38" s="1618"/>
      <c r="L38" s="1618"/>
      <c r="M38" s="2028" t="e">
        <f>L38/K38*100</f>
        <v>#DIV/0!</v>
      </c>
      <c r="N38" s="2029"/>
      <c r="O38" s="2029"/>
      <c r="P38" s="2030" t="e">
        <f>O38/N38*100</f>
        <v>#DIV/0!</v>
      </c>
      <c r="Q38" s="2242">
        <v>0.17219999999999999</v>
      </c>
      <c r="R38" s="1543">
        <v>17.22</v>
      </c>
    </row>
    <row r="39" spans="1:19">
      <c r="A39" s="260"/>
      <c r="B39" s="148"/>
      <c r="C39" s="2112" t="s">
        <v>813</v>
      </c>
      <c r="D39" s="1290" t="s">
        <v>817</v>
      </c>
      <c r="E39" s="1947"/>
      <c r="F39" s="1948"/>
      <c r="G39" s="1948"/>
      <c r="H39" s="1949"/>
      <c r="I39" s="1950"/>
      <c r="J39" s="1103"/>
      <c r="K39" s="237"/>
      <c r="L39" s="237"/>
      <c r="M39" s="1104"/>
      <c r="N39" s="1101"/>
      <c r="O39" s="878"/>
      <c r="P39" s="1099"/>
      <c r="Q39" s="152"/>
    </row>
    <row r="40" spans="1:19">
      <c r="A40" s="260"/>
      <c r="B40" s="148"/>
      <c r="C40" s="2112" t="s">
        <v>814</v>
      </c>
      <c r="D40" s="1290"/>
      <c r="E40" s="1947"/>
      <c r="F40" s="1948"/>
      <c r="G40" s="1948"/>
      <c r="H40" s="1949"/>
      <c r="I40" s="1950"/>
      <c r="J40" s="1103"/>
      <c r="K40" s="237"/>
      <c r="L40" s="237"/>
      <c r="M40" s="1104"/>
      <c r="N40" s="1101"/>
      <c r="O40" s="878"/>
      <c r="P40" s="1099"/>
      <c r="Q40" s="152"/>
    </row>
    <row r="41" spans="1:19" ht="16.5" customHeight="1">
      <c r="A41" s="260"/>
      <c r="B41" s="148"/>
      <c r="C41" s="2112" t="s">
        <v>815</v>
      </c>
      <c r="D41" s="1290"/>
      <c r="E41" s="1947"/>
      <c r="F41" s="1948"/>
      <c r="G41" s="1948"/>
      <c r="H41" s="1949"/>
      <c r="I41" s="1950"/>
      <c r="J41" s="380"/>
      <c r="K41" s="237"/>
      <c r="L41" s="237"/>
      <c r="M41" s="444"/>
      <c r="N41" s="1101"/>
      <c r="O41" s="878"/>
      <c r="P41" s="1099"/>
      <c r="Q41" s="152"/>
    </row>
    <row r="42" spans="1:19">
      <c r="A42" s="260"/>
      <c r="B42" s="148"/>
      <c r="C42" s="2112" t="s">
        <v>816</v>
      </c>
      <c r="D42" s="1290"/>
      <c r="E42" s="1947"/>
      <c r="F42" s="1948"/>
      <c r="G42" s="1951"/>
      <c r="H42" s="1949"/>
      <c r="I42" s="1950"/>
      <c r="J42" s="380"/>
      <c r="K42" s="237"/>
      <c r="L42" s="237"/>
      <c r="M42" s="444"/>
      <c r="N42" s="1101"/>
      <c r="O42" s="878"/>
      <c r="P42" s="1099"/>
      <c r="Q42" s="152"/>
    </row>
    <row r="43" spans="1:19" ht="21.75" customHeight="1">
      <c r="A43" s="260"/>
      <c r="B43" s="148"/>
      <c r="C43" s="2239" t="s">
        <v>818</v>
      </c>
      <c r="D43" s="1289" t="s">
        <v>56</v>
      </c>
      <c r="E43" s="1931" t="s">
        <v>1007</v>
      </c>
      <c r="F43" s="2113" t="s">
        <v>1008</v>
      </c>
      <c r="G43" s="1932"/>
      <c r="H43" s="1933" t="s">
        <v>1007</v>
      </c>
      <c r="I43" s="1946" t="s">
        <v>1008</v>
      </c>
      <c r="J43" s="272"/>
      <c r="K43" s="2236">
        <v>3</v>
      </c>
      <c r="L43" s="2236">
        <v>3</v>
      </c>
      <c r="M43" s="2237">
        <f>L43/K43*100</f>
        <v>100</v>
      </c>
      <c r="N43" s="2236">
        <v>2</v>
      </c>
      <c r="O43" s="2236">
        <v>2</v>
      </c>
      <c r="P43" s="2238">
        <f>O43/N43*100</f>
        <v>100</v>
      </c>
      <c r="Q43" s="151"/>
    </row>
    <row r="44" spans="1:19" ht="15.75" customHeight="1">
      <c r="A44" s="260"/>
      <c r="B44" s="148"/>
      <c r="C44" s="2240" t="s">
        <v>819</v>
      </c>
      <c r="D44" s="1290" t="s">
        <v>817</v>
      </c>
      <c r="E44" s="1940"/>
      <c r="F44" s="1941"/>
      <c r="G44" s="1942"/>
      <c r="H44" s="1943"/>
      <c r="I44" s="1944"/>
      <c r="J44" s="380"/>
      <c r="K44" s="237"/>
      <c r="L44" s="237"/>
      <c r="M44" s="444"/>
      <c r="N44" s="1101"/>
      <c r="O44" s="878"/>
      <c r="P44" s="1099"/>
      <c r="Q44" s="152"/>
      <c r="S44" t="s">
        <v>140</v>
      </c>
    </row>
    <row r="45" spans="1:19">
      <c r="A45" s="260"/>
      <c r="B45" s="148"/>
      <c r="C45" s="2240" t="s">
        <v>815</v>
      </c>
      <c r="D45" s="1290"/>
      <c r="E45" s="1093"/>
      <c r="F45" s="1934"/>
      <c r="G45" s="1092"/>
      <c r="H45" s="1936"/>
      <c r="I45" s="1937"/>
      <c r="J45" s="380"/>
      <c r="K45" s="237"/>
      <c r="L45" s="237"/>
      <c r="M45" s="444"/>
      <c r="N45" s="1101"/>
      <c r="O45" s="878"/>
      <c r="P45" s="1099"/>
      <c r="Q45" s="152"/>
    </row>
    <row r="46" spans="1:19">
      <c r="A46" s="260"/>
      <c r="B46" s="148"/>
      <c r="C46" s="2241" t="s">
        <v>820</v>
      </c>
      <c r="D46" s="1291"/>
      <c r="E46" s="1094"/>
      <c r="F46" s="1935"/>
      <c r="G46" s="236"/>
      <c r="H46" s="1938"/>
      <c r="I46" s="1939"/>
      <c r="J46" s="381"/>
      <c r="K46" s="238"/>
      <c r="L46" s="238"/>
      <c r="M46" s="445"/>
      <c r="N46" s="1102"/>
      <c r="O46" s="881"/>
      <c r="P46" s="1100"/>
      <c r="Q46" s="153"/>
    </row>
    <row r="47" spans="1:19">
      <c r="A47" s="259">
        <v>2</v>
      </c>
      <c r="B47" s="149" t="s">
        <v>237</v>
      </c>
      <c r="C47" s="2114" t="s">
        <v>821</v>
      </c>
      <c r="D47" s="151" t="s">
        <v>56</v>
      </c>
      <c r="E47" s="1107"/>
      <c r="F47" s="1619"/>
      <c r="G47" s="1620" t="s">
        <v>826</v>
      </c>
      <c r="H47" s="1619"/>
      <c r="I47" s="1619"/>
      <c r="J47" s="1621" t="s">
        <v>826</v>
      </c>
      <c r="K47" s="1619"/>
      <c r="L47" s="1619"/>
      <c r="M47" s="1620" t="s">
        <v>826</v>
      </c>
      <c r="N47" s="1622"/>
      <c r="O47" s="1619"/>
      <c r="P47" s="1623" t="s">
        <v>826</v>
      </c>
      <c r="Q47" s="151"/>
    </row>
    <row r="48" spans="1:19">
      <c r="A48" s="260"/>
      <c r="B48" s="148" t="s">
        <v>349</v>
      </c>
      <c r="C48" s="2112" t="s">
        <v>831</v>
      </c>
      <c r="D48" s="152" t="s">
        <v>927</v>
      </c>
      <c r="E48" s="1093"/>
      <c r="F48" s="1624"/>
      <c r="G48" s="1625"/>
      <c r="H48" s="1626"/>
      <c r="I48" s="1626"/>
      <c r="J48" s="1627"/>
      <c r="K48" s="1628"/>
      <c r="L48" s="1628"/>
      <c r="M48" s="1629"/>
      <c r="N48" s="1630"/>
      <c r="O48" s="1631"/>
      <c r="P48" s="1632"/>
      <c r="Q48" s="152"/>
    </row>
    <row r="49" spans="1:17">
      <c r="A49" s="260"/>
      <c r="B49" s="148" t="s">
        <v>348</v>
      </c>
      <c r="C49" s="2114" t="s">
        <v>822</v>
      </c>
      <c r="D49" s="151" t="s">
        <v>56</v>
      </c>
      <c r="E49" s="1107"/>
      <c r="F49" s="1367"/>
      <c r="G49" s="1620" t="s">
        <v>825</v>
      </c>
      <c r="H49" s="1367"/>
      <c r="I49" s="1367"/>
      <c r="J49" s="1620" t="s">
        <v>825</v>
      </c>
      <c r="K49" s="1367"/>
      <c r="L49" s="1367"/>
      <c r="M49" s="1620" t="s">
        <v>825</v>
      </c>
      <c r="N49" s="1633"/>
      <c r="O49" s="1367"/>
      <c r="P49" s="1620" t="s">
        <v>825</v>
      </c>
      <c r="Q49" s="151"/>
    </row>
    <row r="50" spans="1:17" ht="17.25" customHeight="1">
      <c r="A50" s="260"/>
      <c r="B50" s="148"/>
      <c r="C50" s="2112" t="s">
        <v>823</v>
      </c>
      <c r="D50" s="152">
        <v>6</v>
      </c>
      <c r="E50" s="1093"/>
      <c r="F50" s="1624"/>
      <c r="G50" s="1625"/>
      <c r="H50" s="1626"/>
      <c r="I50" s="1626"/>
      <c r="J50" s="1634"/>
      <c r="K50" s="1628"/>
      <c r="L50" s="1628"/>
      <c r="M50" s="1635"/>
      <c r="N50" s="1630"/>
      <c r="O50" s="1631"/>
      <c r="P50" s="1636"/>
      <c r="Q50" s="152"/>
    </row>
    <row r="51" spans="1:17">
      <c r="A51" s="260"/>
      <c r="B51" s="148"/>
      <c r="C51" s="2115" t="s">
        <v>824</v>
      </c>
      <c r="D51" s="153" t="s">
        <v>825</v>
      </c>
      <c r="E51" s="1094"/>
      <c r="F51" s="1637"/>
      <c r="G51" s="1638"/>
      <c r="H51" s="1639"/>
      <c r="I51" s="1639"/>
      <c r="J51" s="1640"/>
      <c r="K51" s="1641"/>
      <c r="L51" s="1641"/>
      <c r="M51" s="1642"/>
      <c r="N51" s="1643"/>
      <c r="O51" s="1644"/>
      <c r="P51" s="1645"/>
      <c r="Q51" s="153"/>
    </row>
    <row r="52" spans="1:17">
      <c r="A52" s="260"/>
      <c r="B52" s="148"/>
      <c r="C52" s="2163" t="s">
        <v>822</v>
      </c>
      <c r="D52" s="2164" t="s">
        <v>56</v>
      </c>
      <c r="E52" s="2167"/>
      <c r="F52" s="1367"/>
      <c r="G52" s="1620"/>
      <c r="H52" s="1367"/>
      <c r="I52" s="1367"/>
      <c r="J52" s="1620"/>
      <c r="K52" s="1367"/>
      <c r="L52" s="1367"/>
      <c r="M52" s="1620"/>
      <c r="N52" s="1633"/>
      <c r="O52" s="1585">
        <v>2</v>
      </c>
      <c r="P52" s="2162" t="s">
        <v>825</v>
      </c>
      <c r="Q52" s="151"/>
    </row>
    <row r="53" spans="1:17">
      <c r="A53" s="260"/>
      <c r="B53" s="148"/>
      <c r="C53" s="1929" t="s">
        <v>823</v>
      </c>
      <c r="D53" s="2165">
        <v>1</v>
      </c>
      <c r="E53" s="1108"/>
      <c r="F53" s="1109"/>
      <c r="G53" s="1110"/>
      <c r="H53" s="1114"/>
      <c r="I53" s="1114"/>
      <c r="J53" s="1106"/>
      <c r="K53" s="1116"/>
      <c r="L53" s="1116"/>
      <c r="M53" s="1116"/>
      <c r="N53" s="1106"/>
      <c r="O53" s="1106"/>
      <c r="P53" s="1106"/>
      <c r="Q53" s="1105"/>
    </row>
    <row r="54" spans="1:17">
      <c r="A54" s="262"/>
      <c r="B54" s="150"/>
      <c r="C54" s="1930" t="s">
        <v>827</v>
      </c>
      <c r="D54" s="2166" t="s">
        <v>825</v>
      </c>
      <c r="E54" s="1111"/>
      <c r="F54" s="1112"/>
      <c r="G54" s="1113"/>
      <c r="H54" s="1115"/>
      <c r="I54" s="1115"/>
      <c r="J54" s="1118"/>
      <c r="K54" s="1117"/>
      <c r="L54" s="1117"/>
      <c r="M54" s="1117"/>
      <c r="N54" s="1118"/>
      <c r="O54" s="1118"/>
      <c r="P54" s="1118"/>
      <c r="Q54" s="416"/>
    </row>
    <row r="55" spans="1:17" ht="20.25" customHeight="1">
      <c r="C55" s="1119"/>
      <c r="D55" s="90"/>
      <c r="E55" s="1120"/>
      <c r="F55" s="1120"/>
      <c r="G55" s="1120"/>
      <c r="H55" s="1120"/>
      <c r="I55" s="1120"/>
      <c r="J55" s="1120"/>
      <c r="K55" s="1120"/>
      <c r="L55" s="1120"/>
      <c r="M55" s="1120"/>
      <c r="N55" s="1120"/>
      <c r="O55" s="1120"/>
      <c r="P55" s="1120"/>
      <c r="Q55" s="1855">
        <v>53</v>
      </c>
    </row>
    <row r="56" spans="1:17" ht="21.2" customHeight="1">
      <c r="C56" s="1119"/>
      <c r="D56" s="90"/>
      <c r="E56" s="1120"/>
      <c r="F56" s="1120"/>
      <c r="G56" s="1120"/>
      <c r="H56" s="1120"/>
      <c r="I56" s="1120"/>
      <c r="J56" s="1120"/>
      <c r="K56" s="1120"/>
      <c r="L56" s="1120"/>
      <c r="M56" s="1120"/>
      <c r="N56" s="1120"/>
      <c r="O56" s="1120"/>
      <c r="P56" s="1120"/>
      <c r="Q56" s="544" t="s">
        <v>354</v>
      </c>
    </row>
    <row r="57" spans="1:17" ht="21.2" customHeight="1">
      <c r="C57" s="1119"/>
      <c r="D57" s="90"/>
      <c r="E57" s="1120"/>
      <c r="F57" s="1120"/>
      <c r="G57" s="1120"/>
      <c r="H57" s="1120"/>
      <c r="I57" s="1120"/>
      <c r="J57" s="1120"/>
      <c r="K57" s="1120"/>
      <c r="L57" s="1120"/>
      <c r="M57" s="1120"/>
      <c r="N57" s="1120"/>
      <c r="O57" s="1120"/>
      <c r="P57" s="1120"/>
      <c r="Q57" s="1120"/>
    </row>
    <row r="58" spans="1:17" ht="21.2" customHeight="1">
      <c r="C58" s="1119"/>
      <c r="D58" s="90"/>
      <c r="E58" s="1120"/>
      <c r="F58" s="1120"/>
      <c r="G58" s="1120"/>
      <c r="H58" s="1120"/>
      <c r="I58" s="1120"/>
      <c r="J58" s="1120"/>
      <c r="K58" s="1120"/>
      <c r="L58" s="1120"/>
      <c r="M58" s="1120"/>
      <c r="N58" s="1120"/>
      <c r="O58" s="1120"/>
      <c r="P58" s="1120"/>
      <c r="Q58" s="1120"/>
    </row>
    <row r="59" spans="1:17" ht="23.25" customHeight="1">
      <c r="C59" s="1119"/>
      <c r="D59" s="90"/>
      <c r="E59" s="1120"/>
      <c r="F59" s="1120"/>
      <c r="G59" s="1120"/>
      <c r="H59" s="1120"/>
      <c r="I59" s="1120"/>
      <c r="J59" s="1120"/>
      <c r="K59" s="1120"/>
      <c r="L59" s="1120"/>
      <c r="M59" s="1120"/>
      <c r="N59" s="1120"/>
      <c r="O59" s="1120"/>
      <c r="P59" s="1120"/>
      <c r="Q59" s="1120"/>
    </row>
    <row r="60" spans="1:17" ht="23.25" customHeight="1">
      <c r="D60" s="90" t="s">
        <v>4</v>
      </c>
      <c r="E60" s="90" t="s">
        <v>5</v>
      </c>
      <c r="F60" s="90" t="s">
        <v>6</v>
      </c>
      <c r="G60" s="90" t="s">
        <v>7</v>
      </c>
    </row>
    <row r="61" spans="1:17" ht="23.25" customHeight="1">
      <c r="C61" s="446" t="s">
        <v>1047</v>
      </c>
      <c r="D61" s="90"/>
    </row>
    <row r="62" spans="1:17" ht="23.25" customHeight="1">
      <c r="C62" s="446" t="s">
        <v>1048</v>
      </c>
      <c r="D62" s="90"/>
      <c r="F62" s="90">
        <v>100</v>
      </c>
      <c r="G62" s="90">
        <v>100</v>
      </c>
    </row>
    <row r="63" spans="1:17" ht="23.25" customHeight="1"/>
    <row r="70" spans="3:17">
      <c r="D70" s="90" t="s">
        <v>4</v>
      </c>
      <c r="E70" s="90" t="s">
        <v>5</v>
      </c>
      <c r="F70" s="90" t="s">
        <v>6</v>
      </c>
      <c r="G70" s="90" t="s">
        <v>7</v>
      </c>
      <c r="Q70" s="542"/>
    </row>
    <row r="71" spans="3:17">
      <c r="C71" s="446" t="s">
        <v>1049</v>
      </c>
      <c r="D71" s="90"/>
      <c r="Q71" s="542"/>
    </row>
    <row r="72" spans="3:17">
      <c r="C72" s="446" t="s">
        <v>1050</v>
      </c>
      <c r="G72" s="90">
        <v>8</v>
      </c>
      <c r="Q72" s="542"/>
    </row>
    <row r="73" spans="3:17">
      <c r="C73" s="446" t="s">
        <v>1051</v>
      </c>
      <c r="G73" s="90">
        <v>2</v>
      </c>
      <c r="Q73" s="542"/>
    </row>
    <row r="74" spans="3:17">
      <c r="C74" s="446"/>
      <c r="Q74" s="542"/>
    </row>
    <row r="75" spans="3:17">
      <c r="C75" s="446"/>
      <c r="Q75" s="542"/>
    </row>
    <row r="76" spans="3:17">
      <c r="C76" s="446"/>
      <c r="Q76" s="542"/>
    </row>
    <row r="77" spans="3:17">
      <c r="C77" s="446"/>
      <c r="Q77" s="542"/>
    </row>
    <row r="78" spans="3:17">
      <c r="Q78" s="542"/>
    </row>
    <row r="79" spans="3:17">
      <c r="Q79" s="542"/>
    </row>
    <row r="80" spans="3:17">
      <c r="Q80" s="542"/>
    </row>
    <row r="81" spans="17:17">
      <c r="Q81" s="542">
        <v>54</v>
      </c>
    </row>
  </sheetData>
  <mergeCells count="2">
    <mergeCell ref="E7:O7"/>
    <mergeCell ref="E34:P34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R166"/>
  <sheetViews>
    <sheetView view="pageBreakPreview" topLeftCell="A58" zoomScale="130" zoomScaleNormal="100" zoomScaleSheetLayoutView="130" workbookViewId="0">
      <selection activeCell="T70" sqref="T70"/>
    </sheetView>
  </sheetViews>
  <sheetFormatPr defaultRowHeight="18.75"/>
  <cols>
    <col min="1" max="1" width="5.140625" style="261" customWidth="1"/>
    <col min="2" max="2" width="17.42578125" customWidth="1"/>
    <col min="3" max="3" width="20.5703125" customWidth="1"/>
    <col min="4" max="4" width="11.42578125" style="90" customWidth="1"/>
    <col min="5" max="5" width="6.7109375" style="261" customWidth="1"/>
    <col min="6" max="6" width="7.42578125" style="261" customWidth="1"/>
    <col min="7" max="7" width="7.42578125" style="316" customWidth="1"/>
    <col min="8" max="8" width="6.7109375" style="261" customWidth="1"/>
    <col min="9" max="9" width="7.140625" style="261" customWidth="1"/>
    <col min="10" max="10" width="7.28515625" style="318" customWidth="1"/>
    <col min="11" max="12" width="6.7109375" style="261" customWidth="1"/>
    <col min="13" max="13" width="7.140625" style="318" customWidth="1"/>
    <col min="14" max="15" width="7.42578125" style="261" customWidth="1"/>
    <col min="16" max="16" width="7" style="318" customWidth="1"/>
    <col min="17" max="17" width="6.28515625" style="90" customWidth="1"/>
  </cols>
  <sheetData>
    <row r="1" spans="1:17" ht="23.25">
      <c r="B1" s="543" t="s">
        <v>352</v>
      </c>
      <c r="Q1" s="544" t="s">
        <v>357</v>
      </c>
    </row>
    <row r="2" spans="1:17" ht="21">
      <c r="B2" s="529" t="s">
        <v>847</v>
      </c>
    </row>
    <row r="3" spans="1:17" ht="21">
      <c r="B3" s="530" t="s">
        <v>353</v>
      </c>
    </row>
    <row r="4" spans="1:17" ht="21">
      <c r="B4" s="849" t="s">
        <v>833</v>
      </c>
    </row>
    <row r="5" spans="1:17" ht="21">
      <c r="B5" s="849" t="s">
        <v>835</v>
      </c>
    </row>
    <row r="6" spans="1:17" ht="21">
      <c r="B6" s="849" t="s">
        <v>834</v>
      </c>
    </row>
    <row r="7" spans="1:17" ht="21">
      <c r="F7" s="299"/>
      <c r="H7" s="299" t="s">
        <v>832</v>
      </c>
    </row>
    <row r="8" spans="1:17" ht="5.45" customHeight="1"/>
    <row r="9" spans="1:17" ht="18.75" customHeight="1">
      <c r="A9" s="27" t="s">
        <v>0</v>
      </c>
      <c r="B9" s="3" t="s">
        <v>238</v>
      </c>
      <c r="C9" s="3" t="s">
        <v>3</v>
      </c>
      <c r="D9" s="3" t="s">
        <v>124</v>
      </c>
      <c r="E9" s="2366" t="s">
        <v>8</v>
      </c>
      <c r="F9" s="2367"/>
      <c r="G9" s="2367"/>
      <c r="H9" s="2367"/>
      <c r="I9" s="2367"/>
      <c r="J9" s="2367"/>
      <c r="K9" s="2367"/>
      <c r="L9" s="2367"/>
      <c r="M9" s="2367"/>
      <c r="N9" s="2367"/>
      <c r="O9" s="2367"/>
      <c r="P9" s="2368"/>
      <c r="Q9" s="151" t="s">
        <v>33</v>
      </c>
    </row>
    <row r="10" spans="1:17" ht="18.75" customHeight="1">
      <c r="A10" s="26"/>
      <c r="B10" s="8" t="s">
        <v>972</v>
      </c>
      <c r="C10" s="8"/>
      <c r="D10" s="8"/>
      <c r="E10" s="300"/>
      <c r="F10" s="301" t="s">
        <v>4</v>
      </c>
      <c r="G10" s="317"/>
      <c r="H10" s="302"/>
      <c r="I10" s="303" t="s">
        <v>5</v>
      </c>
      <c r="J10" s="319"/>
      <c r="K10" s="304"/>
      <c r="L10" s="305" t="s">
        <v>6</v>
      </c>
      <c r="M10" s="320"/>
      <c r="N10" s="1128"/>
      <c r="O10" s="1132" t="s">
        <v>7</v>
      </c>
      <c r="P10" s="1129"/>
      <c r="Q10" s="152" t="s">
        <v>235</v>
      </c>
    </row>
    <row r="11" spans="1:17" ht="17.850000000000001" customHeight="1">
      <c r="A11" s="26"/>
      <c r="B11" s="8"/>
      <c r="C11" s="8"/>
      <c r="D11" s="8"/>
      <c r="E11" s="306" t="s">
        <v>31</v>
      </c>
      <c r="F11" s="306" t="s">
        <v>31</v>
      </c>
      <c r="G11" s="308" t="s">
        <v>28</v>
      </c>
      <c r="H11" s="306" t="s">
        <v>31</v>
      </c>
      <c r="I11" s="306" t="s">
        <v>31</v>
      </c>
      <c r="J11" s="327" t="s">
        <v>28</v>
      </c>
      <c r="K11" s="306" t="s">
        <v>31</v>
      </c>
      <c r="L11" s="306" t="s">
        <v>31</v>
      </c>
      <c r="M11" s="321" t="s">
        <v>28</v>
      </c>
      <c r="N11" s="306" t="s">
        <v>31</v>
      </c>
      <c r="O11" s="306" t="s">
        <v>31</v>
      </c>
      <c r="P11" s="1130" t="s">
        <v>28</v>
      </c>
      <c r="Q11" s="152" t="s">
        <v>11</v>
      </c>
    </row>
    <row r="12" spans="1:17" ht="17.850000000000001" customHeight="1">
      <c r="A12" s="33"/>
      <c r="B12" s="4"/>
      <c r="C12" s="4"/>
      <c r="D12" s="4"/>
      <c r="E12" s="307" t="s">
        <v>60</v>
      </c>
      <c r="F12" s="307" t="s">
        <v>61</v>
      </c>
      <c r="G12" s="309"/>
      <c r="H12" s="307" t="s">
        <v>60</v>
      </c>
      <c r="I12" s="307" t="s">
        <v>61</v>
      </c>
      <c r="J12" s="328"/>
      <c r="K12" s="307" t="s">
        <v>60</v>
      </c>
      <c r="L12" s="307" t="s">
        <v>61</v>
      </c>
      <c r="M12" s="322"/>
      <c r="N12" s="307" t="s">
        <v>60</v>
      </c>
      <c r="O12" s="307" t="s">
        <v>61</v>
      </c>
      <c r="P12" s="1131"/>
      <c r="Q12" s="153"/>
    </row>
    <row r="13" spans="1:17" ht="18.2" customHeight="1">
      <c r="A13" s="260">
        <v>1</v>
      </c>
      <c r="B13" s="148" t="s">
        <v>240</v>
      </c>
      <c r="C13" s="2112" t="s">
        <v>241</v>
      </c>
      <c r="D13" s="152" t="s">
        <v>155</v>
      </c>
      <c r="E13" s="260">
        <v>89</v>
      </c>
      <c r="F13" s="260">
        <v>77</v>
      </c>
      <c r="G13" s="326">
        <f>F13/E13*100</f>
        <v>86.516853932584269</v>
      </c>
      <c r="H13" s="1606" t="s">
        <v>1003</v>
      </c>
      <c r="I13" s="259"/>
      <c r="J13" s="1251"/>
      <c r="K13" s="260">
        <v>91</v>
      </c>
      <c r="L13" s="260">
        <v>80</v>
      </c>
      <c r="M13" s="324">
        <f>L13/K13*100</f>
        <v>87.912087912087912</v>
      </c>
      <c r="N13" s="2116">
        <f>N18+N19+N20+N21+N22+N23+N24+N25+N26+N27+N28+N37+N38+N39</f>
        <v>32</v>
      </c>
      <c r="O13" s="2116">
        <f>O18+O19+O20+O21+O22+O23+O24+O25+O26+O27+O28+O37+O38+O39</f>
        <v>32</v>
      </c>
      <c r="P13" s="2117">
        <f>O13/N13*100</f>
        <v>100</v>
      </c>
      <c r="Q13" s="152"/>
    </row>
    <row r="14" spans="1:17" ht="18.2" customHeight="1">
      <c r="A14" s="260"/>
      <c r="B14" s="148"/>
      <c r="C14" s="2112" t="s">
        <v>836</v>
      </c>
      <c r="D14" s="152"/>
      <c r="E14" s="312"/>
      <c r="F14" s="312"/>
      <c r="G14" s="326"/>
      <c r="H14" s="1122"/>
      <c r="I14" s="1604"/>
      <c r="J14" s="1123"/>
      <c r="K14" s="314"/>
      <c r="L14" s="314"/>
      <c r="M14" s="324"/>
      <c r="N14" s="1125"/>
      <c r="O14" s="1126"/>
      <c r="P14" s="1127"/>
      <c r="Q14" s="152"/>
    </row>
    <row r="15" spans="1:17" ht="18.2" customHeight="1">
      <c r="A15" s="260"/>
      <c r="B15" s="148"/>
      <c r="C15" s="2112" t="s">
        <v>837</v>
      </c>
      <c r="D15" s="152"/>
      <c r="E15" s="312"/>
      <c r="F15" s="312"/>
      <c r="G15" s="326"/>
      <c r="H15" s="1122"/>
      <c r="I15" s="1604"/>
      <c r="J15" s="1123"/>
      <c r="K15" s="314"/>
      <c r="L15" s="314"/>
      <c r="M15" s="324"/>
      <c r="N15" s="1125"/>
      <c r="O15" s="1126"/>
      <c r="P15" s="1127"/>
      <c r="Q15" s="152"/>
    </row>
    <row r="16" spans="1:17" ht="18.2" customHeight="1">
      <c r="A16" s="260"/>
      <c r="B16" s="148"/>
      <c r="C16" s="2112" t="s">
        <v>838</v>
      </c>
      <c r="D16" s="152"/>
      <c r="E16" s="312"/>
      <c r="F16" s="312"/>
      <c r="G16" s="326"/>
      <c r="H16" s="1122"/>
      <c r="I16" s="1604"/>
      <c r="J16" s="1123"/>
      <c r="K16" s="314"/>
      <c r="L16" s="314"/>
      <c r="M16" s="324"/>
      <c r="N16" s="1125"/>
      <c r="O16" s="1126"/>
      <c r="P16" s="1127"/>
      <c r="Q16" s="152"/>
    </row>
    <row r="17" spans="1:17" ht="18.2" customHeight="1">
      <c r="A17" s="260"/>
      <c r="B17" s="148"/>
      <c r="C17" s="2112" t="s">
        <v>839</v>
      </c>
      <c r="D17" s="152"/>
      <c r="E17" s="312"/>
      <c r="F17" s="312"/>
      <c r="G17" s="326"/>
      <c r="H17" s="1605"/>
      <c r="I17" s="1604"/>
      <c r="J17" s="1123"/>
      <c r="K17" s="314"/>
      <c r="L17" s="314"/>
      <c r="M17" s="324"/>
      <c r="N17" s="1125"/>
      <c r="O17" s="1126"/>
      <c r="P17" s="1127"/>
      <c r="Q17" s="152"/>
    </row>
    <row r="18" spans="1:17" ht="18.2" customHeight="1">
      <c r="A18" s="260"/>
      <c r="B18" s="1343" t="s">
        <v>961</v>
      </c>
      <c r="C18" s="2118" t="s">
        <v>937</v>
      </c>
      <c r="D18" s="152"/>
      <c r="E18" s="1587"/>
      <c r="F18" s="1587"/>
      <c r="G18" s="1345"/>
      <c r="H18" s="1591" t="s">
        <v>1003</v>
      </c>
      <c r="I18" s="1587"/>
      <c r="J18" s="1346"/>
      <c r="K18" s="1587"/>
      <c r="L18" s="1587"/>
      <c r="M18" s="1347"/>
      <c r="N18" s="1589"/>
      <c r="O18" s="1587"/>
      <c r="P18" s="1489"/>
      <c r="Q18" s="1344"/>
    </row>
    <row r="19" spans="1:17" ht="18.2" customHeight="1">
      <c r="A19" s="260"/>
      <c r="B19" s="1343" t="s">
        <v>35</v>
      </c>
      <c r="C19" s="2118" t="s">
        <v>937</v>
      </c>
      <c r="D19" s="152"/>
      <c r="E19" s="1587"/>
      <c r="F19" s="1587"/>
      <c r="G19" s="1345"/>
      <c r="H19" s="1591" t="s">
        <v>1003</v>
      </c>
      <c r="I19" s="1587"/>
      <c r="J19" s="1346"/>
      <c r="K19" s="2197">
        <v>17</v>
      </c>
      <c r="L19" s="2197">
        <v>15</v>
      </c>
      <c r="M19" s="2198"/>
      <c r="N19" s="2199">
        <v>17</v>
      </c>
      <c r="O19" s="2197">
        <v>17</v>
      </c>
      <c r="P19" s="1489"/>
      <c r="Q19" s="1344"/>
    </row>
    <row r="20" spans="1:17" ht="18.2" customHeight="1">
      <c r="A20" s="260"/>
      <c r="B20" s="1343" t="s">
        <v>958</v>
      </c>
      <c r="C20" s="2118" t="s">
        <v>938</v>
      </c>
      <c r="D20" s="152"/>
      <c r="E20" s="1587"/>
      <c r="F20" s="1587"/>
      <c r="G20" s="1345"/>
      <c r="H20" s="1591" t="s">
        <v>1003</v>
      </c>
      <c r="I20" s="1587"/>
      <c r="J20" s="1346"/>
      <c r="K20" s="1587"/>
      <c r="L20" s="1587"/>
      <c r="M20" s="1347"/>
      <c r="N20" s="1589"/>
      <c r="O20" s="1587"/>
      <c r="P20" s="1489"/>
      <c r="Q20" s="1344"/>
    </row>
    <row r="21" spans="1:17" ht="18.2" customHeight="1">
      <c r="A21" s="260"/>
      <c r="B21" s="1343" t="s">
        <v>965</v>
      </c>
      <c r="C21" s="2118" t="s">
        <v>939</v>
      </c>
      <c r="D21" s="152"/>
      <c r="E21" s="1587"/>
      <c r="F21" s="1587"/>
      <c r="G21" s="1345"/>
      <c r="H21" s="1591" t="s">
        <v>1003</v>
      </c>
      <c r="I21" s="1587"/>
      <c r="J21" s="1346"/>
      <c r="K21" s="1587"/>
      <c r="L21" s="1587"/>
      <c r="M21" s="1347"/>
      <c r="N21" s="1589"/>
      <c r="O21" s="1587"/>
      <c r="P21" s="1489"/>
      <c r="Q21" s="1344"/>
    </row>
    <row r="22" spans="1:17" ht="18.2" customHeight="1">
      <c r="A22" s="260"/>
      <c r="B22" s="1343" t="s">
        <v>962</v>
      </c>
      <c r="C22" s="2118" t="s">
        <v>939</v>
      </c>
      <c r="D22" s="152"/>
      <c r="E22" s="2210">
        <v>4</v>
      </c>
      <c r="F22" s="2210">
        <v>4</v>
      </c>
      <c r="G22" s="2211"/>
      <c r="H22" s="2212" t="s">
        <v>1003</v>
      </c>
      <c r="I22" s="2210"/>
      <c r="J22" s="2213"/>
      <c r="K22" s="2210">
        <v>4</v>
      </c>
      <c r="L22" s="2210">
        <v>4</v>
      </c>
      <c r="M22" s="2211"/>
      <c r="N22" s="2214">
        <v>4</v>
      </c>
      <c r="O22" s="2210">
        <v>4</v>
      </c>
      <c r="P22" s="2215"/>
      <c r="Q22" s="2216"/>
    </row>
    <row r="23" spans="1:17" ht="18.2" customHeight="1">
      <c r="A23" s="260"/>
      <c r="B23" s="1343" t="s">
        <v>964</v>
      </c>
      <c r="C23" s="2118" t="s">
        <v>939</v>
      </c>
      <c r="D23" s="152"/>
      <c r="E23" s="1587"/>
      <c r="F23" s="1587"/>
      <c r="G23" s="1345"/>
      <c r="H23" s="1591" t="s">
        <v>1003</v>
      </c>
      <c r="I23" s="1587"/>
      <c r="J23" s="1346"/>
      <c r="K23" s="1587"/>
      <c r="L23" s="1587"/>
      <c r="M23" s="1347"/>
      <c r="N23" s="1589"/>
      <c r="O23" s="1587"/>
      <c r="P23" s="1489"/>
      <c r="Q23" s="1344"/>
    </row>
    <row r="24" spans="1:17" ht="18.2" customHeight="1">
      <c r="A24" s="260"/>
      <c r="B24" s="1343" t="s">
        <v>963</v>
      </c>
      <c r="C24" s="2118" t="s">
        <v>939</v>
      </c>
      <c r="D24" s="152"/>
      <c r="E24" s="1587"/>
      <c r="F24" s="1587"/>
      <c r="G24" s="1345"/>
      <c r="H24" s="1591" t="s">
        <v>1003</v>
      </c>
      <c r="I24" s="1587"/>
      <c r="J24" s="1346"/>
      <c r="K24" s="1587"/>
      <c r="L24" s="1587"/>
      <c r="M24" s="1347"/>
      <c r="N24" s="1589"/>
      <c r="O24" s="1587"/>
      <c r="P24" s="1489"/>
      <c r="Q24" s="1344"/>
    </row>
    <row r="25" spans="1:17" ht="18.2" customHeight="1">
      <c r="A25" s="260"/>
      <c r="B25" s="1343" t="s">
        <v>959</v>
      </c>
      <c r="C25" s="2118" t="s">
        <v>940</v>
      </c>
      <c r="D25" s="152"/>
      <c r="E25" s="1587"/>
      <c r="F25" s="1587"/>
      <c r="G25" s="1345"/>
      <c r="H25" s="1591" t="s">
        <v>1003</v>
      </c>
      <c r="I25" s="1587"/>
      <c r="J25" s="1346"/>
      <c r="K25" s="1587"/>
      <c r="L25" s="1587"/>
      <c r="M25" s="1347"/>
      <c r="N25" s="1589"/>
      <c r="O25" s="1587"/>
      <c r="P25" s="1489"/>
      <c r="Q25" s="1344"/>
    </row>
    <row r="26" spans="1:17" ht="18.2" customHeight="1">
      <c r="A26" s="260"/>
      <c r="B26" s="1343" t="s">
        <v>966</v>
      </c>
      <c r="C26" s="2118" t="s">
        <v>941</v>
      </c>
      <c r="D26" s="152"/>
      <c r="E26" s="1587"/>
      <c r="F26" s="1587"/>
      <c r="G26" s="1345"/>
      <c r="H26" s="1591" t="s">
        <v>1003</v>
      </c>
      <c r="I26" s="1587"/>
      <c r="J26" s="1346"/>
      <c r="K26" s="1587"/>
      <c r="L26" s="1587"/>
      <c r="M26" s="1347"/>
      <c r="N26" s="1589"/>
      <c r="O26" s="1587"/>
      <c r="P26" s="1489"/>
      <c r="Q26" s="1344"/>
    </row>
    <row r="27" spans="1:17" ht="18.2" customHeight="1">
      <c r="A27" s="260"/>
      <c r="B27" s="1343" t="s">
        <v>967</v>
      </c>
      <c r="C27" s="2118" t="s">
        <v>942</v>
      </c>
      <c r="D27" s="152"/>
      <c r="E27" s="1587"/>
      <c r="F27" s="1587"/>
      <c r="G27" s="1345"/>
      <c r="H27" s="1591" t="s">
        <v>1003</v>
      </c>
      <c r="I27" s="1587"/>
      <c r="J27" s="1346"/>
      <c r="K27" s="2197">
        <v>5</v>
      </c>
      <c r="L27" s="2197">
        <v>5</v>
      </c>
      <c r="M27" s="2198"/>
      <c r="N27" s="2199">
        <v>5</v>
      </c>
      <c r="O27" s="2197">
        <v>5</v>
      </c>
      <c r="P27" s="2200"/>
      <c r="Q27" s="1344"/>
    </row>
    <row r="28" spans="1:17" ht="18.2" customHeight="1">
      <c r="A28" s="260"/>
      <c r="B28" s="1351" t="s">
        <v>968</v>
      </c>
      <c r="C28" s="2118" t="s">
        <v>943</v>
      </c>
      <c r="D28" s="152"/>
      <c r="E28" s="1587"/>
      <c r="F28" s="1587"/>
      <c r="G28" s="1345"/>
      <c r="H28" s="1591" t="s">
        <v>1003</v>
      </c>
      <c r="I28" s="1587"/>
      <c r="J28" s="1346"/>
      <c r="K28" s="1587"/>
      <c r="L28" s="1587"/>
      <c r="M28" s="1347"/>
      <c r="N28" s="1589"/>
      <c r="O28" s="1587"/>
      <c r="P28" s="1489"/>
      <c r="Q28" s="1344"/>
    </row>
    <row r="29" spans="1:17" ht="14.25" customHeight="1">
      <c r="A29" s="323"/>
      <c r="B29" s="258"/>
      <c r="C29" s="258"/>
      <c r="D29" s="252"/>
      <c r="E29" s="323"/>
      <c r="F29" s="323"/>
      <c r="G29" s="917"/>
      <c r="H29" s="323"/>
      <c r="I29" s="323"/>
      <c r="J29" s="1134"/>
      <c r="K29" s="323"/>
      <c r="L29" s="323"/>
      <c r="M29" s="917"/>
      <c r="N29" s="323"/>
      <c r="O29" s="323"/>
      <c r="P29" s="1134"/>
      <c r="Q29" s="1967">
        <v>55</v>
      </c>
    </row>
    <row r="30" spans="1:17" ht="12.2" customHeight="1">
      <c r="M30" s="316"/>
    </row>
    <row r="31" spans="1:17" ht="21">
      <c r="F31" s="299"/>
      <c r="H31" s="299" t="s">
        <v>832</v>
      </c>
      <c r="Q31" s="544" t="s">
        <v>358</v>
      </c>
    </row>
    <row r="32" spans="1:17" ht="5.45" customHeight="1"/>
    <row r="33" spans="1:17" ht="17.850000000000001" customHeight="1">
      <c r="A33" s="27" t="s">
        <v>0</v>
      </c>
      <c r="B33" s="3" t="s">
        <v>238</v>
      </c>
      <c r="C33" s="3" t="s">
        <v>3</v>
      </c>
      <c r="D33" s="3" t="s">
        <v>124</v>
      </c>
      <c r="E33" s="2366" t="s">
        <v>8</v>
      </c>
      <c r="F33" s="2367"/>
      <c r="G33" s="2367"/>
      <c r="H33" s="2367"/>
      <c r="I33" s="2367"/>
      <c r="J33" s="2367"/>
      <c r="K33" s="2367"/>
      <c r="L33" s="2367"/>
      <c r="M33" s="2367"/>
      <c r="N33" s="2367"/>
      <c r="O33" s="2367"/>
      <c r="P33" s="2368"/>
      <c r="Q33" s="151" t="s">
        <v>33</v>
      </c>
    </row>
    <row r="34" spans="1:17" ht="17.850000000000001" customHeight="1">
      <c r="A34" s="26"/>
      <c r="B34" s="8" t="s">
        <v>972</v>
      </c>
      <c r="C34" s="8"/>
      <c r="D34" s="8"/>
      <c r="E34" s="300"/>
      <c r="F34" s="301" t="s">
        <v>4</v>
      </c>
      <c r="G34" s="317"/>
      <c r="H34" s="302"/>
      <c r="I34" s="303" t="s">
        <v>5</v>
      </c>
      <c r="J34" s="319"/>
      <c r="K34" s="304"/>
      <c r="L34" s="305" t="s">
        <v>6</v>
      </c>
      <c r="M34" s="320"/>
      <c r="N34" s="1128"/>
      <c r="O34" s="1132" t="s">
        <v>7</v>
      </c>
      <c r="P34" s="1129"/>
      <c r="Q34" s="152" t="s">
        <v>235</v>
      </c>
    </row>
    <row r="35" spans="1:17" ht="17.850000000000001" customHeight="1">
      <c r="A35" s="26"/>
      <c r="B35" s="8"/>
      <c r="C35" s="8"/>
      <c r="D35" s="8"/>
      <c r="E35" s="306" t="s">
        <v>31</v>
      </c>
      <c r="F35" s="306" t="s">
        <v>31</v>
      </c>
      <c r="G35" s="308" t="s">
        <v>28</v>
      </c>
      <c r="H35" s="306" t="s">
        <v>31</v>
      </c>
      <c r="I35" s="306" t="s">
        <v>31</v>
      </c>
      <c r="J35" s="327" t="s">
        <v>28</v>
      </c>
      <c r="K35" s="306" t="s">
        <v>31</v>
      </c>
      <c r="L35" s="306" t="s">
        <v>31</v>
      </c>
      <c r="M35" s="321" t="s">
        <v>28</v>
      </c>
      <c r="N35" s="306" t="s">
        <v>31</v>
      </c>
      <c r="O35" s="306" t="s">
        <v>31</v>
      </c>
      <c r="P35" s="1130" t="s">
        <v>28</v>
      </c>
      <c r="Q35" s="152" t="s">
        <v>11</v>
      </c>
    </row>
    <row r="36" spans="1:17" ht="17.850000000000001" customHeight="1">
      <c r="A36" s="33"/>
      <c r="B36" s="4"/>
      <c r="C36" s="4"/>
      <c r="D36" s="4"/>
      <c r="E36" s="307" t="s">
        <v>60</v>
      </c>
      <c r="F36" s="307" t="s">
        <v>61</v>
      </c>
      <c r="G36" s="309"/>
      <c r="H36" s="307" t="s">
        <v>60</v>
      </c>
      <c r="I36" s="307" t="s">
        <v>61</v>
      </c>
      <c r="J36" s="328"/>
      <c r="K36" s="307" t="s">
        <v>60</v>
      </c>
      <c r="L36" s="307" t="s">
        <v>61</v>
      </c>
      <c r="M36" s="322"/>
      <c r="N36" s="307" t="s">
        <v>60</v>
      </c>
      <c r="O36" s="307" t="s">
        <v>61</v>
      </c>
      <c r="P36" s="1131"/>
      <c r="Q36" s="153"/>
    </row>
    <row r="37" spans="1:17" ht="18.2" customHeight="1">
      <c r="A37" s="260"/>
      <c r="B37" s="1353" t="s">
        <v>969</v>
      </c>
      <c r="C37" s="2120" t="s">
        <v>944</v>
      </c>
      <c r="D37" s="152"/>
      <c r="E37" s="1587">
        <v>4</v>
      </c>
      <c r="F37" s="1587">
        <v>4</v>
      </c>
      <c r="G37" s="1345">
        <f>F37/E37*100</f>
        <v>100</v>
      </c>
      <c r="H37" s="1591" t="s">
        <v>1003</v>
      </c>
      <c r="I37" s="1587"/>
      <c r="J37" s="1346"/>
      <c r="K37" s="1587">
        <v>6</v>
      </c>
      <c r="L37" s="1587">
        <v>6</v>
      </c>
      <c r="M37" s="1347">
        <f>L37/K37*100</f>
        <v>100</v>
      </c>
      <c r="N37" s="1589">
        <v>6</v>
      </c>
      <c r="O37" s="1587">
        <v>6</v>
      </c>
      <c r="P37" s="1489">
        <f t="shared" ref="P37" si="0">O37/N37*100</f>
        <v>100</v>
      </c>
      <c r="Q37" s="1344"/>
    </row>
    <row r="38" spans="1:17" ht="18.2" customHeight="1">
      <c r="A38" s="260"/>
      <c r="B38" s="1343" t="s">
        <v>970</v>
      </c>
      <c r="C38" s="2118" t="s">
        <v>945</v>
      </c>
      <c r="D38" s="152"/>
      <c r="E38" s="1588"/>
      <c r="F38" s="1588"/>
      <c r="G38" s="1348"/>
      <c r="H38" s="1591" t="s">
        <v>1003</v>
      </c>
      <c r="I38" s="1588"/>
      <c r="J38" s="1349"/>
      <c r="K38" s="1588"/>
      <c r="L38" s="1588"/>
      <c r="M38" s="1350"/>
      <c r="N38" s="1590"/>
      <c r="O38" s="1588"/>
      <c r="P38" s="1489"/>
      <c r="Q38" s="1344"/>
    </row>
    <row r="39" spans="1:17" ht="18.2" customHeight="1">
      <c r="A39" s="260"/>
      <c r="B39" s="1351" t="s">
        <v>971</v>
      </c>
      <c r="C39" s="2119" t="s">
        <v>946</v>
      </c>
      <c r="D39" s="152"/>
      <c r="E39" s="1588"/>
      <c r="F39" s="1588"/>
      <c r="G39" s="1348"/>
      <c r="H39" s="1608" t="s">
        <v>1003</v>
      </c>
      <c r="I39" s="1588"/>
      <c r="J39" s="1349"/>
      <c r="K39" s="1588"/>
      <c r="L39" s="1588"/>
      <c r="M39" s="1350"/>
      <c r="N39" s="1590"/>
      <c r="O39" s="1588"/>
      <c r="P39" s="1489"/>
      <c r="Q39" s="1352"/>
    </row>
    <row r="40" spans="1:17" ht="18.2" customHeight="1">
      <c r="A40" s="259">
        <v>2</v>
      </c>
      <c r="B40" s="149" t="s">
        <v>242</v>
      </c>
      <c r="C40" s="2112" t="s">
        <v>241</v>
      </c>
      <c r="D40" s="151" t="s">
        <v>155</v>
      </c>
      <c r="E40" s="259">
        <v>41</v>
      </c>
      <c r="F40" s="259">
        <v>36</v>
      </c>
      <c r="G40" s="274">
        <f t="shared" ref="G40:G57" si="1">F40/E40*100</f>
        <v>87.804878048780495</v>
      </c>
      <c r="H40" s="1954" t="s">
        <v>1003</v>
      </c>
      <c r="I40" s="1607"/>
      <c r="J40" s="1251"/>
      <c r="K40" s="259">
        <v>44</v>
      </c>
      <c r="L40" s="259">
        <v>36</v>
      </c>
      <c r="M40" s="276">
        <f t="shared" ref="M40:M57" si="2">L40/K40*100</f>
        <v>81.818181818181827</v>
      </c>
      <c r="N40" s="2116">
        <f>N45+N46+N47+N48+N49+N50+N51+N52+N53+N54+N55+N56</f>
        <v>0</v>
      </c>
      <c r="O40" s="2116">
        <f>O45+O46+O47+O48+O49+O50+O51+O52+O53+O54+O55+O56</f>
        <v>0</v>
      </c>
      <c r="P40" s="2117">
        <v>0</v>
      </c>
      <c r="Q40" s="151" t="s">
        <v>39</v>
      </c>
    </row>
    <row r="41" spans="1:17" ht="18.2" customHeight="1">
      <c r="A41" s="260"/>
      <c r="B41" s="148"/>
      <c r="C41" s="2112" t="s">
        <v>840</v>
      </c>
      <c r="D41" s="152"/>
      <c r="E41" s="312"/>
      <c r="F41" s="312"/>
      <c r="G41" s="326"/>
      <c r="H41" s="1122"/>
      <c r="I41" s="1604"/>
      <c r="J41" s="1123"/>
      <c r="K41" s="314"/>
      <c r="L41" s="314"/>
      <c r="M41" s="324"/>
      <c r="N41" s="1125"/>
      <c r="O41" s="1126"/>
      <c r="P41" s="1952"/>
      <c r="Q41" s="152"/>
    </row>
    <row r="42" spans="1:17" ht="18.2" customHeight="1">
      <c r="A42" s="260"/>
      <c r="B42" s="148"/>
      <c r="C42" s="2112" t="s">
        <v>841</v>
      </c>
      <c r="D42" s="152"/>
      <c r="E42" s="312"/>
      <c r="F42" s="312"/>
      <c r="G42" s="326"/>
      <c r="H42" s="1122"/>
      <c r="I42" s="1604"/>
      <c r="J42" s="1123"/>
      <c r="K42" s="314"/>
      <c r="L42" s="314"/>
      <c r="M42" s="324"/>
      <c r="N42" s="1125"/>
      <c r="O42" s="1126"/>
      <c r="P42" s="1952"/>
      <c r="Q42" s="152"/>
    </row>
    <row r="43" spans="1:17" ht="18.2" customHeight="1">
      <c r="A43" s="260"/>
      <c r="B43" s="148"/>
      <c r="C43" s="2112" t="s">
        <v>838</v>
      </c>
      <c r="D43" s="152"/>
      <c r="E43" s="312"/>
      <c r="F43" s="312"/>
      <c r="G43" s="326"/>
      <c r="H43" s="1122"/>
      <c r="I43" s="1604"/>
      <c r="J43" s="1123"/>
      <c r="K43" s="314"/>
      <c r="L43" s="314"/>
      <c r="M43" s="324"/>
      <c r="N43" s="1125"/>
      <c r="O43" s="1126"/>
      <c r="P43" s="1952"/>
      <c r="Q43" s="152"/>
    </row>
    <row r="44" spans="1:17" ht="18.2" customHeight="1">
      <c r="A44" s="260"/>
      <c r="B44" s="148"/>
      <c r="C44" s="2112" t="s">
        <v>842</v>
      </c>
      <c r="D44" s="152"/>
      <c r="E44" s="312"/>
      <c r="F44" s="312"/>
      <c r="G44" s="326"/>
      <c r="H44" s="1605"/>
      <c r="I44" s="1604"/>
      <c r="J44" s="1123"/>
      <c r="K44" s="314"/>
      <c r="L44" s="314"/>
      <c r="M44" s="324"/>
      <c r="N44" s="1125"/>
      <c r="O44" s="1126"/>
      <c r="P44" s="1953"/>
      <c r="Q44" s="152"/>
    </row>
    <row r="45" spans="1:17" ht="18.2" customHeight="1">
      <c r="A45" s="260"/>
      <c r="B45" s="1343" t="s">
        <v>960</v>
      </c>
      <c r="C45" s="2118" t="s">
        <v>947</v>
      </c>
      <c r="D45" s="152"/>
      <c r="E45" s="1587"/>
      <c r="F45" s="1587"/>
      <c r="G45" s="1345"/>
      <c r="H45" s="1591"/>
      <c r="I45" s="1958"/>
      <c r="J45" s="1346"/>
      <c r="K45" s="1587"/>
      <c r="L45" s="1587"/>
      <c r="M45" s="1347"/>
      <c r="N45" s="1589"/>
      <c r="O45" s="1587"/>
      <c r="P45" s="1961"/>
      <c r="Q45" s="1344"/>
    </row>
    <row r="46" spans="1:17" ht="18.2" customHeight="1">
      <c r="A46" s="260"/>
      <c r="B46" s="1343" t="s">
        <v>961</v>
      </c>
      <c r="C46" s="2118" t="s">
        <v>948</v>
      </c>
      <c r="D46" s="152"/>
      <c r="E46" s="1587"/>
      <c r="F46" s="1587"/>
      <c r="G46" s="1345"/>
      <c r="H46" s="1591"/>
      <c r="I46" s="1958"/>
      <c r="J46" s="1346"/>
      <c r="K46" s="1587"/>
      <c r="L46" s="1587"/>
      <c r="M46" s="1347"/>
      <c r="N46" s="1589"/>
      <c r="O46" s="1587"/>
      <c r="P46" s="1961"/>
      <c r="Q46" s="1344"/>
    </row>
    <row r="47" spans="1:17" ht="18.2" customHeight="1">
      <c r="A47" s="260"/>
      <c r="B47" s="1343" t="s">
        <v>974</v>
      </c>
      <c r="C47" s="2118" t="s">
        <v>949</v>
      </c>
      <c r="D47" s="152"/>
      <c r="E47" s="1587"/>
      <c r="F47" s="1587"/>
      <c r="G47" s="1345"/>
      <c r="H47" s="1591"/>
      <c r="I47" s="1958"/>
      <c r="J47" s="1346"/>
      <c r="K47" s="1587"/>
      <c r="L47" s="1587"/>
      <c r="M47" s="1347"/>
      <c r="N47" s="1589"/>
      <c r="O47" s="1587"/>
      <c r="P47" s="1961"/>
      <c r="Q47" s="1344"/>
    </row>
    <row r="48" spans="1:17" ht="18.2" customHeight="1">
      <c r="A48" s="260"/>
      <c r="B48" s="1343" t="s">
        <v>971</v>
      </c>
      <c r="C48" s="2118" t="s">
        <v>949</v>
      </c>
      <c r="D48" s="152"/>
      <c r="E48" s="1587"/>
      <c r="F48" s="1587"/>
      <c r="G48" s="1345"/>
      <c r="H48" s="1591"/>
      <c r="I48" s="1958"/>
      <c r="J48" s="1346"/>
      <c r="K48" s="1587"/>
      <c r="L48" s="1587"/>
      <c r="M48" s="1347"/>
      <c r="N48" s="1589"/>
      <c r="O48" s="1587"/>
      <c r="P48" s="1961"/>
      <c r="Q48" s="1344"/>
    </row>
    <row r="49" spans="1:17" ht="18.2" customHeight="1">
      <c r="A49" s="260"/>
      <c r="B49" s="1343" t="s">
        <v>973</v>
      </c>
      <c r="C49" s="2118" t="s">
        <v>950</v>
      </c>
      <c r="D49" s="152"/>
      <c r="E49" s="1587"/>
      <c r="F49" s="1587"/>
      <c r="G49" s="1345"/>
      <c r="H49" s="1591"/>
      <c r="I49" s="1958"/>
      <c r="J49" s="1346"/>
      <c r="K49" s="1587"/>
      <c r="L49" s="1587"/>
      <c r="M49" s="1347"/>
      <c r="N49" s="1589"/>
      <c r="O49" s="1587"/>
      <c r="P49" s="1961"/>
      <c r="Q49" s="1344"/>
    </row>
    <row r="50" spans="1:17" ht="18.2" customHeight="1">
      <c r="A50" s="260"/>
      <c r="B50" s="1343" t="s">
        <v>968</v>
      </c>
      <c r="C50" s="2118" t="s">
        <v>951</v>
      </c>
      <c r="D50" s="152"/>
      <c r="E50" s="1587"/>
      <c r="F50" s="1587"/>
      <c r="G50" s="1345"/>
      <c r="H50" s="1591"/>
      <c r="I50" s="1958"/>
      <c r="J50" s="1346"/>
      <c r="K50" s="1587"/>
      <c r="L50" s="1587"/>
      <c r="M50" s="1347"/>
      <c r="N50" s="1589"/>
      <c r="O50" s="1587"/>
      <c r="P50" s="1961"/>
      <c r="Q50" s="1344"/>
    </row>
    <row r="51" spans="1:17" ht="18.2" customHeight="1">
      <c r="A51" s="260"/>
      <c r="B51" s="1343" t="s">
        <v>975</v>
      </c>
      <c r="C51" s="2118" t="s">
        <v>952</v>
      </c>
      <c r="D51" s="152"/>
      <c r="E51" s="1587"/>
      <c r="F51" s="1587"/>
      <c r="G51" s="1345"/>
      <c r="H51" s="1591"/>
      <c r="I51" s="1958"/>
      <c r="J51" s="1346"/>
      <c r="K51" s="1587"/>
      <c r="L51" s="1587"/>
      <c r="M51" s="1347"/>
      <c r="N51" s="1589"/>
      <c r="O51" s="1587"/>
      <c r="P51" s="1961"/>
      <c r="Q51" s="1344"/>
    </row>
    <row r="52" spans="1:17" ht="18.2" customHeight="1">
      <c r="A52" s="260"/>
      <c r="B52" s="1343" t="s">
        <v>976</v>
      </c>
      <c r="C52" s="2118" t="s">
        <v>953</v>
      </c>
      <c r="D52" s="152"/>
      <c r="E52" s="1587"/>
      <c r="F52" s="1587"/>
      <c r="G52" s="1345"/>
      <c r="H52" s="1591"/>
      <c r="I52" s="1958"/>
      <c r="J52" s="1346"/>
      <c r="K52" s="1587"/>
      <c r="L52" s="1587"/>
      <c r="M52" s="1347"/>
      <c r="N52" s="1589"/>
      <c r="O52" s="1587"/>
      <c r="P52" s="1961"/>
      <c r="Q52" s="1344"/>
    </row>
    <row r="53" spans="1:17" ht="18.2" customHeight="1">
      <c r="A53" s="260"/>
      <c r="B53" s="1343" t="s">
        <v>977</v>
      </c>
      <c r="C53" s="2118" t="s">
        <v>954</v>
      </c>
      <c r="D53" s="152"/>
      <c r="E53" s="1587"/>
      <c r="F53" s="1587"/>
      <c r="G53" s="1345"/>
      <c r="H53" s="1591"/>
      <c r="I53" s="1958"/>
      <c r="J53" s="1346"/>
      <c r="K53" s="1587"/>
      <c r="L53" s="1587"/>
      <c r="M53" s="1347"/>
      <c r="N53" s="1589"/>
      <c r="O53" s="1587"/>
      <c r="P53" s="1961"/>
      <c r="Q53" s="1344"/>
    </row>
    <row r="54" spans="1:17" ht="18.2" customHeight="1">
      <c r="A54" s="260"/>
      <c r="B54" s="1343" t="s">
        <v>975</v>
      </c>
      <c r="C54" s="2118" t="s">
        <v>955</v>
      </c>
      <c r="D54" s="152"/>
      <c r="E54" s="1587"/>
      <c r="F54" s="1587"/>
      <c r="G54" s="1345"/>
      <c r="H54" s="1591"/>
      <c r="I54" s="1958"/>
      <c r="J54" s="1346"/>
      <c r="K54" s="1587"/>
      <c r="L54" s="1587"/>
      <c r="M54" s="1347"/>
      <c r="N54" s="1589"/>
      <c r="O54" s="1587"/>
      <c r="P54" s="1961"/>
      <c r="Q54" s="1344"/>
    </row>
    <row r="55" spans="1:17" ht="18.2" customHeight="1">
      <c r="A55" s="260"/>
      <c r="B55" s="1343" t="s">
        <v>979</v>
      </c>
      <c r="C55" s="2118" t="s">
        <v>956</v>
      </c>
      <c r="D55" s="152"/>
      <c r="E55" s="1587"/>
      <c r="F55" s="1587"/>
      <c r="G55" s="1345"/>
      <c r="H55" s="1591"/>
      <c r="I55" s="1958"/>
      <c r="J55" s="1346"/>
      <c r="K55" s="1587"/>
      <c r="L55" s="1587"/>
      <c r="M55" s="1347"/>
      <c r="N55" s="1589"/>
      <c r="O55" s="1587"/>
      <c r="P55" s="1961"/>
      <c r="Q55" s="1344"/>
    </row>
    <row r="56" spans="1:17" ht="18.75" customHeight="1">
      <c r="A56" s="260"/>
      <c r="B56" s="1351" t="s">
        <v>978</v>
      </c>
      <c r="C56" s="2118" t="s">
        <v>957</v>
      </c>
      <c r="D56" s="152"/>
      <c r="E56" s="1587"/>
      <c r="F56" s="1587"/>
      <c r="G56" s="1345"/>
      <c r="H56" s="1609"/>
      <c r="I56" s="1959"/>
      <c r="J56" s="1346"/>
      <c r="K56" s="1587"/>
      <c r="L56" s="1587"/>
      <c r="M56" s="1347"/>
      <c r="N56" s="1589"/>
      <c r="O56" s="1587"/>
      <c r="P56" s="1962"/>
      <c r="Q56" s="1344"/>
    </row>
    <row r="57" spans="1:17" ht="18.2" customHeight="1">
      <c r="A57" s="262"/>
      <c r="B57" s="181" t="s">
        <v>76</v>
      </c>
      <c r="C57" s="176"/>
      <c r="D57" s="181"/>
      <c r="E57" s="1121">
        <f>SUM(E13:E44)</f>
        <v>138</v>
      </c>
      <c r="F57" s="1121">
        <f>SUM(F13:F44)</f>
        <v>121</v>
      </c>
      <c r="G57" s="275">
        <f t="shared" si="1"/>
        <v>87.681159420289859</v>
      </c>
      <c r="H57" s="1610" t="s">
        <v>1003</v>
      </c>
      <c r="I57" s="1960"/>
      <c r="J57" s="319"/>
      <c r="K57" s="1124">
        <f>SUM(K13:K44)</f>
        <v>167</v>
      </c>
      <c r="L57" s="1124">
        <f>SUM(L13:L44)</f>
        <v>146</v>
      </c>
      <c r="M57" s="277">
        <f t="shared" si="2"/>
        <v>87.425149700598809</v>
      </c>
      <c r="N57" s="1133">
        <f>N13+N40</f>
        <v>32</v>
      </c>
      <c r="O57" s="1133">
        <f>O13+O40</f>
        <v>32</v>
      </c>
      <c r="P57" s="869">
        <f>O57/N57*100</f>
        <v>100</v>
      </c>
      <c r="Q57" s="181"/>
    </row>
    <row r="58" spans="1:17" ht="18" customHeight="1">
      <c r="Q58" s="542"/>
    </row>
    <row r="59" spans="1:17" ht="18" customHeight="1">
      <c r="Q59" s="542">
        <v>56</v>
      </c>
    </row>
    <row r="60" spans="1:17" ht="21">
      <c r="F60" s="299"/>
      <c r="H60" s="299" t="s">
        <v>832</v>
      </c>
      <c r="Q60" s="544" t="s">
        <v>359</v>
      </c>
    </row>
    <row r="61" spans="1:17" ht="5.45" customHeight="1"/>
    <row r="62" spans="1:17" ht="21.2" customHeight="1">
      <c r="A62" s="27" t="s">
        <v>0</v>
      </c>
      <c r="B62" s="3" t="s">
        <v>301</v>
      </c>
      <c r="C62" s="3" t="s">
        <v>3</v>
      </c>
      <c r="D62" s="3" t="s">
        <v>124</v>
      </c>
      <c r="E62" s="2366" t="s">
        <v>8</v>
      </c>
      <c r="F62" s="2367"/>
      <c r="G62" s="2367"/>
      <c r="H62" s="2367"/>
      <c r="I62" s="2367"/>
      <c r="J62" s="2367"/>
      <c r="K62" s="2367"/>
      <c r="L62" s="2367"/>
      <c r="M62" s="2367"/>
      <c r="N62" s="2367"/>
      <c r="O62" s="2367"/>
      <c r="P62" s="2368"/>
      <c r="Q62" s="151" t="s">
        <v>33</v>
      </c>
    </row>
    <row r="63" spans="1:17" ht="21.2" customHeight="1">
      <c r="A63" s="26"/>
      <c r="B63" s="8" t="s">
        <v>300</v>
      </c>
      <c r="C63" s="8"/>
      <c r="D63" s="8"/>
      <c r="E63" s="300"/>
      <c r="F63" s="301" t="s">
        <v>4</v>
      </c>
      <c r="G63" s="317"/>
      <c r="H63" s="302"/>
      <c r="I63" s="303" t="s">
        <v>5</v>
      </c>
      <c r="J63" s="319"/>
      <c r="K63" s="304"/>
      <c r="L63" s="305" t="s">
        <v>6</v>
      </c>
      <c r="M63" s="320"/>
      <c r="N63" s="1128"/>
      <c r="O63" s="1132" t="s">
        <v>7</v>
      </c>
      <c r="P63" s="1129"/>
      <c r="Q63" s="152" t="s">
        <v>235</v>
      </c>
    </row>
    <row r="64" spans="1:17" ht="21.2" customHeight="1">
      <c r="A64" s="26"/>
      <c r="B64" s="8"/>
      <c r="C64" s="8"/>
      <c r="D64" s="8"/>
      <c r="E64" s="306" t="s">
        <v>31</v>
      </c>
      <c r="F64" s="306" t="s">
        <v>31</v>
      </c>
      <c r="G64" s="308" t="s">
        <v>28</v>
      </c>
      <c r="H64" s="306" t="s">
        <v>31</v>
      </c>
      <c r="I64" s="306" t="s">
        <v>31</v>
      </c>
      <c r="J64" s="1252" t="s">
        <v>28</v>
      </c>
      <c r="K64" s="306" t="s">
        <v>31</v>
      </c>
      <c r="L64" s="306" t="s">
        <v>31</v>
      </c>
      <c r="M64" s="321" t="s">
        <v>28</v>
      </c>
      <c r="N64" s="306" t="s">
        <v>31</v>
      </c>
      <c r="O64" s="306" t="s">
        <v>31</v>
      </c>
      <c r="P64" s="1130" t="s">
        <v>28</v>
      </c>
      <c r="Q64" s="152" t="s">
        <v>11</v>
      </c>
    </row>
    <row r="65" spans="1:18" ht="21.2" customHeight="1">
      <c r="A65" s="33"/>
      <c r="B65" s="4"/>
      <c r="C65" s="4"/>
      <c r="D65" s="4"/>
      <c r="E65" s="307" t="s">
        <v>60</v>
      </c>
      <c r="F65" s="307" t="s">
        <v>61</v>
      </c>
      <c r="G65" s="309"/>
      <c r="H65" s="307" t="s">
        <v>60</v>
      </c>
      <c r="I65" s="307" t="s">
        <v>61</v>
      </c>
      <c r="J65" s="1253"/>
      <c r="K65" s="307" t="s">
        <v>60</v>
      </c>
      <c r="L65" s="307" t="s">
        <v>61</v>
      </c>
      <c r="M65" s="322"/>
      <c r="N65" s="307" t="s">
        <v>60</v>
      </c>
      <c r="O65" s="307" t="s">
        <v>61</v>
      </c>
      <c r="P65" s="1131"/>
      <c r="Q65" s="153"/>
    </row>
    <row r="66" spans="1:18" ht="19.5" customHeight="1">
      <c r="A66" s="259">
        <v>1</v>
      </c>
      <c r="B66" s="149" t="s">
        <v>299</v>
      </c>
      <c r="C66" s="149" t="s">
        <v>362</v>
      </c>
      <c r="D66" s="278" t="s">
        <v>844</v>
      </c>
      <c r="E66" s="259">
        <v>20</v>
      </c>
      <c r="F66" s="259">
        <v>20</v>
      </c>
      <c r="G66" s="274">
        <f>F66/E66*100</f>
        <v>100</v>
      </c>
      <c r="H66" s="259">
        <v>20</v>
      </c>
      <c r="I66" s="259">
        <v>20</v>
      </c>
      <c r="J66" s="1254">
        <f>I66/H66*100</f>
        <v>100</v>
      </c>
      <c r="K66" s="259">
        <v>20</v>
      </c>
      <c r="L66" s="259">
        <v>20</v>
      </c>
      <c r="M66" s="1256">
        <f>K66/K66*100</f>
        <v>100</v>
      </c>
      <c r="N66" s="259">
        <v>20</v>
      </c>
      <c r="O66" s="259">
        <v>20</v>
      </c>
      <c r="P66" s="1258">
        <f>O66/N66*100</f>
        <v>100</v>
      </c>
      <c r="Q66" s="151" t="s">
        <v>17</v>
      </c>
      <c r="R66" t="s">
        <v>1091</v>
      </c>
    </row>
    <row r="67" spans="1:18" ht="19.5" customHeight="1">
      <c r="A67" s="260"/>
      <c r="B67" s="148" t="s">
        <v>298</v>
      </c>
      <c r="C67" s="148" t="s">
        <v>907</v>
      </c>
      <c r="D67" s="152"/>
      <c r="E67" s="312"/>
      <c r="F67" s="312"/>
      <c r="G67" s="326"/>
      <c r="H67" s="310"/>
      <c r="I67" s="310"/>
      <c r="J67" s="1255"/>
      <c r="K67" s="314"/>
      <c r="L67" s="314"/>
      <c r="M67" s="1257"/>
      <c r="N67" s="1126"/>
      <c r="O67" s="1126"/>
      <c r="P67" s="1259"/>
      <c r="Q67" s="152"/>
    </row>
    <row r="68" spans="1:18" ht="19.5" customHeight="1">
      <c r="A68" s="260"/>
      <c r="B68" s="148"/>
      <c r="C68" s="148" t="s">
        <v>906</v>
      </c>
      <c r="D68" s="152"/>
      <c r="E68" s="312"/>
      <c r="F68" s="312"/>
      <c r="G68" s="326"/>
      <c r="H68" s="310"/>
      <c r="I68" s="310"/>
      <c r="J68" s="1255"/>
      <c r="K68" s="314"/>
      <c r="L68" s="314"/>
      <c r="M68" s="1257"/>
      <c r="N68" s="1126"/>
      <c r="O68" s="1126"/>
      <c r="P68" s="1259"/>
      <c r="Q68" s="152"/>
    </row>
    <row r="69" spans="1:18" ht="19.5" customHeight="1">
      <c r="A69" s="260"/>
      <c r="B69" s="148"/>
      <c r="C69" s="148" t="s">
        <v>843</v>
      </c>
      <c r="D69" s="152"/>
      <c r="E69" s="312"/>
      <c r="F69" s="312"/>
      <c r="G69" s="326"/>
      <c r="H69" s="310"/>
      <c r="I69" s="310"/>
      <c r="J69" s="1255"/>
      <c r="K69" s="314"/>
      <c r="L69" s="314"/>
      <c r="M69" s="1257"/>
      <c r="N69" s="1126"/>
      <c r="O69" s="1126"/>
      <c r="P69" s="1259"/>
      <c r="Q69" s="152"/>
    </row>
    <row r="70" spans="1:18" ht="19.5" customHeight="1">
      <c r="A70" s="260"/>
      <c r="B70" s="148"/>
      <c r="C70" s="2114" t="s">
        <v>133</v>
      </c>
      <c r="D70" s="278" t="s">
        <v>303</v>
      </c>
      <c r="E70" s="1955" t="s">
        <v>931</v>
      </c>
      <c r="F70" s="1956" t="s">
        <v>930</v>
      </c>
      <c r="G70" s="1957"/>
      <c r="H70" s="1955" t="s">
        <v>931</v>
      </c>
      <c r="I70" s="1956" t="s">
        <v>930</v>
      </c>
      <c r="J70" s="1254"/>
      <c r="K70" s="259">
        <v>88</v>
      </c>
      <c r="L70" s="259">
        <v>88</v>
      </c>
      <c r="M70" s="1256">
        <f>L70/K70*100</f>
        <v>100</v>
      </c>
      <c r="N70" s="2121">
        <v>86</v>
      </c>
      <c r="O70" s="2121">
        <v>0</v>
      </c>
      <c r="P70" s="2122">
        <f>O70/N70*100</f>
        <v>0</v>
      </c>
      <c r="Q70" s="151" t="s">
        <v>39</v>
      </c>
    </row>
    <row r="71" spans="1:18" ht="19.5" customHeight="1">
      <c r="A71" s="260"/>
      <c r="B71" s="148"/>
      <c r="C71" s="2112" t="s">
        <v>363</v>
      </c>
      <c r="D71" s="152"/>
      <c r="E71" s="312"/>
      <c r="F71" s="312"/>
      <c r="G71" s="326"/>
      <c r="H71" s="310"/>
      <c r="I71" s="310"/>
      <c r="J71" s="1255"/>
      <c r="K71" s="314"/>
      <c r="L71" s="314"/>
      <c r="M71" s="1257"/>
      <c r="N71" s="1126"/>
      <c r="O71" s="1126"/>
      <c r="P71" s="1259"/>
      <c r="Q71" s="152"/>
    </row>
    <row r="72" spans="1:18" ht="19.5" customHeight="1">
      <c r="A72" s="260"/>
      <c r="B72" s="148"/>
      <c r="C72" s="2112" t="s">
        <v>845</v>
      </c>
      <c r="D72" s="152"/>
      <c r="E72" s="312"/>
      <c r="F72" s="312"/>
      <c r="G72" s="326"/>
      <c r="H72" s="310"/>
      <c r="I72" s="310"/>
      <c r="J72" s="1255"/>
      <c r="K72" s="314"/>
      <c r="L72" s="314"/>
      <c r="M72" s="1257"/>
      <c r="N72" s="1126"/>
      <c r="O72" s="1126"/>
      <c r="P72" s="1259"/>
      <c r="Q72" s="152"/>
    </row>
    <row r="73" spans="1:18" ht="19.5" customHeight="1">
      <c r="A73" s="262"/>
      <c r="B73" s="150"/>
      <c r="C73" s="2115" t="s">
        <v>846</v>
      </c>
      <c r="D73" s="153"/>
      <c r="E73" s="313"/>
      <c r="F73" s="313"/>
      <c r="G73" s="309"/>
      <c r="H73" s="311"/>
      <c r="I73" s="311"/>
      <c r="J73" s="1253"/>
      <c r="K73" s="315"/>
      <c r="L73" s="315"/>
      <c r="M73" s="322"/>
      <c r="N73" s="1260"/>
      <c r="O73" s="1260"/>
      <c r="P73" s="1131"/>
      <c r="Q73" s="153"/>
    </row>
    <row r="74" spans="1:18" ht="18" customHeight="1">
      <c r="A74" s="323"/>
      <c r="B74" s="258"/>
      <c r="C74" s="258"/>
      <c r="D74" s="252"/>
      <c r="E74" s="323"/>
      <c r="F74" s="323"/>
      <c r="G74" s="917"/>
      <c r="H74" s="323"/>
      <c r="I74" s="323"/>
      <c r="J74" s="1134"/>
      <c r="K74" s="323"/>
      <c r="L74" s="323"/>
      <c r="M74" s="1134"/>
      <c r="N74" s="323"/>
      <c r="O74" s="323"/>
      <c r="P74" s="1134"/>
      <c r="Q74" s="252"/>
    </row>
    <row r="75" spans="1:18" ht="18" customHeight="1"/>
    <row r="76" spans="1:18" ht="18" customHeight="1"/>
    <row r="77" spans="1:18" ht="18" customHeight="1"/>
    <row r="78" spans="1:18" ht="18" customHeight="1"/>
    <row r="79" spans="1:18" ht="18" customHeight="1"/>
    <row r="80" spans="1:18" ht="18" customHeight="1"/>
    <row r="81" spans="3:17" ht="18" customHeight="1"/>
    <row r="82" spans="3:17" ht="18" customHeight="1"/>
    <row r="83" spans="3:17" ht="18" customHeight="1"/>
    <row r="84" spans="3:17" ht="18" customHeight="1"/>
    <row r="85" spans="3:17" ht="18" customHeight="1"/>
    <row r="86" spans="3:17" ht="18" customHeight="1"/>
    <row r="87" spans="3:17">
      <c r="Q87" s="542">
        <v>57</v>
      </c>
    </row>
    <row r="88" spans="3:17" ht="21">
      <c r="Q88" s="544" t="s">
        <v>360</v>
      </c>
    </row>
    <row r="91" spans="3:17">
      <c r="D91"/>
      <c r="E91" s="90" t="s">
        <v>4</v>
      </c>
      <c r="F91" s="90" t="s">
        <v>5</v>
      </c>
      <c r="G91" s="90" t="s">
        <v>6</v>
      </c>
      <c r="H91" s="90" t="s">
        <v>7</v>
      </c>
    </row>
    <row r="92" spans="3:17">
      <c r="C92" t="s">
        <v>240</v>
      </c>
      <c r="D92"/>
      <c r="E92" s="90">
        <v>82.52</v>
      </c>
      <c r="F92" s="90"/>
      <c r="G92" s="90">
        <v>87.91</v>
      </c>
      <c r="K92"/>
      <c r="L92" s="90" t="s">
        <v>4</v>
      </c>
      <c r="M92" s="90" t="s">
        <v>5</v>
      </c>
      <c r="N92" s="90" t="s">
        <v>6</v>
      </c>
      <c r="O92" s="90" t="s">
        <v>7</v>
      </c>
    </row>
    <row r="93" spans="3:17">
      <c r="C93" t="s">
        <v>242</v>
      </c>
      <c r="D93"/>
      <c r="E93" s="90">
        <v>87.8</v>
      </c>
      <c r="F93" s="90"/>
      <c r="G93" s="90">
        <v>81.819999999999993</v>
      </c>
      <c r="K93" t="s">
        <v>365</v>
      </c>
      <c r="L93" s="90"/>
      <c r="M93" s="261">
        <v>100</v>
      </c>
      <c r="N93" s="261">
        <v>100</v>
      </c>
      <c r="O93" s="562">
        <v>100</v>
      </c>
    </row>
    <row r="94" spans="3:17">
      <c r="C94" t="s">
        <v>76</v>
      </c>
      <c r="D94"/>
      <c r="E94" s="90">
        <v>86.92</v>
      </c>
      <c r="F94" s="90"/>
      <c r="G94" s="90">
        <v>85.93</v>
      </c>
      <c r="K94" t="s">
        <v>364</v>
      </c>
      <c r="L94" s="90"/>
      <c r="M94" s="261"/>
      <c r="N94" s="261">
        <v>100</v>
      </c>
      <c r="O94" s="562">
        <v>0</v>
      </c>
    </row>
    <row r="105" spans="5:7">
      <c r="E105" s="90"/>
      <c r="F105" s="90"/>
      <c r="G105" s="90"/>
    </row>
    <row r="115" spans="2:17">
      <c r="Q115" s="542">
        <v>58</v>
      </c>
    </row>
    <row r="116" spans="2:17" ht="21">
      <c r="Q116" s="544" t="s">
        <v>361</v>
      </c>
    </row>
    <row r="117" spans="2:17" ht="21">
      <c r="Q117" s="544"/>
    </row>
    <row r="118" spans="2:17" ht="21">
      <c r="C118" s="90" t="s">
        <v>4</v>
      </c>
      <c r="D118" s="90" t="s">
        <v>5</v>
      </c>
      <c r="E118" s="90" t="s">
        <v>6</v>
      </c>
      <c r="F118" s="90" t="s">
        <v>7</v>
      </c>
      <c r="Q118" s="544"/>
    </row>
    <row r="119" spans="2:17" ht="21">
      <c r="B119" t="s">
        <v>1052</v>
      </c>
      <c r="Q119" s="544"/>
    </row>
    <row r="120" spans="2:17" ht="21">
      <c r="B120" t="s">
        <v>1053</v>
      </c>
      <c r="Q120" s="544"/>
    </row>
    <row r="121" spans="2:17" ht="21">
      <c r="B121" t="s">
        <v>1054</v>
      </c>
      <c r="Q121" s="544"/>
    </row>
    <row r="122" spans="2:17" ht="21">
      <c r="B122" t="s">
        <v>1055</v>
      </c>
      <c r="Q122" s="544"/>
    </row>
    <row r="123" spans="2:17" ht="21">
      <c r="B123" t="s">
        <v>941</v>
      </c>
      <c r="Q123" s="544"/>
    </row>
    <row r="124" spans="2:17" ht="21">
      <c r="B124" t="s">
        <v>942</v>
      </c>
      <c r="Q124" s="544"/>
    </row>
    <row r="125" spans="2:17" ht="21">
      <c r="B125" t="s">
        <v>943</v>
      </c>
      <c r="Q125" s="544"/>
    </row>
    <row r="126" spans="2:17" ht="21">
      <c r="B126" t="s">
        <v>944</v>
      </c>
      <c r="Q126" s="544"/>
    </row>
    <row r="127" spans="2:17" ht="21">
      <c r="B127" t="s">
        <v>945</v>
      </c>
      <c r="Q127" s="544"/>
    </row>
    <row r="128" spans="2:17" ht="21">
      <c r="B128" t="s">
        <v>946</v>
      </c>
      <c r="Q128" s="544"/>
    </row>
    <row r="129" spans="2:17" ht="21">
      <c r="Q129" s="544"/>
    </row>
    <row r="130" spans="2:17" ht="21">
      <c r="Q130" s="544"/>
    </row>
    <row r="131" spans="2:17" ht="21">
      <c r="Q131" s="544"/>
    </row>
    <row r="132" spans="2:17" ht="21">
      <c r="Q132" s="544"/>
    </row>
    <row r="133" spans="2:17" ht="21">
      <c r="Q133" s="544"/>
    </row>
    <row r="134" spans="2:17" ht="21">
      <c r="Q134" s="544"/>
    </row>
    <row r="135" spans="2:17" ht="21">
      <c r="Q135" s="544"/>
    </row>
    <row r="136" spans="2:17" ht="21">
      <c r="Q136" s="544"/>
    </row>
    <row r="137" spans="2:17" ht="21">
      <c r="Q137" s="544"/>
    </row>
    <row r="138" spans="2:17" ht="21">
      <c r="Q138" s="544"/>
    </row>
    <row r="139" spans="2:17" ht="21">
      <c r="Q139" s="544"/>
    </row>
    <row r="140" spans="2:17">
      <c r="Q140" s="542">
        <v>59</v>
      </c>
    </row>
    <row r="141" spans="2:17" ht="21">
      <c r="Q141" s="544" t="s">
        <v>1067</v>
      </c>
    </row>
    <row r="142" spans="2:17" ht="21">
      <c r="B142" s="560"/>
    </row>
    <row r="143" spans="2:17">
      <c r="C143" s="90" t="s">
        <v>4</v>
      </c>
      <c r="D143" s="90" t="s">
        <v>5</v>
      </c>
      <c r="E143" s="90" t="s">
        <v>6</v>
      </c>
      <c r="F143" s="90" t="s">
        <v>7</v>
      </c>
    </row>
    <row r="144" spans="2:17">
      <c r="B144" t="s">
        <v>1056</v>
      </c>
    </row>
    <row r="145" spans="2:17">
      <c r="B145" t="s">
        <v>1057</v>
      </c>
      <c r="Q145" s="542"/>
    </row>
    <row r="146" spans="2:17" ht="21">
      <c r="B146" t="s">
        <v>1058</v>
      </c>
      <c r="Q146" s="544"/>
    </row>
    <row r="147" spans="2:17">
      <c r="B147" t="s">
        <v>1059</v>
      </c>
    </row>
    <row r="148" spans="2:17">
      <c r="B148" t="s">
        <v>1060</v>
      </c>
    </row>
    <row r="149" spans="2:17">
      <c r="B149" t="s">
        <v>1061</v>
      </c>
    </row>
    <row r="150" spans="2:17">
      <c r="B150" t="s">
        <v>1062</v>
      </c>
    </row>
    <row r="151" spans="2:17">
      <c r="B151" t="s">
        <v>1063</v>
      </c>
    </row>
    <row r="152" spans="2:17">
      <c r="B152" t="s">
        <v>1064</v>
      </c>
    </row>
    <row r="153" spans="2:17">
      <c r="B153" t="s">
        <v>1065</v>
      </c>
    </row>
    <row r="154" spans="2:17">
      <c r="B154" t="s">
        <v>1066</v>
      </c>
    </row>
    <row r="166" spans="17:17">
      <c r="Q166" s="542">
        <v>60</v>
      </c>
    </row>
  </sheetData>
  <mergeCells count="3">
    <mergeCell ref="E9:P9"/>
    <mergeCell ref="E62:P62"/>
    <mergeCell ref="E33:P33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I55"/>
  <sheetViews>
    <sheetView view="pageBreakPreview" topLeftCell="A4" zoomScale="145" zoomScaleNormal="100" zoomScaleSheetLayoutView="145" workbookViewId="0">
      <selection activeCell="C18" sqref="C18"/>
    </sheetView>
  </sheetViews>
  <sheetFormatPr defaultRowHeight="18.75"/>
  <cols>
    <col min="1" max="1" width="4.42578125" style="261" customWidth="1"/>
    <col min="2" max="2" width="28.7109375" customWidth="1"/>
    <col min="3" max="3" width="50.140625" customWidth="1"/>
    <col min="4" max="4" width="12.5703125" customWidth="1"/>
    <col min="5" max="6" width="10.140625" customWidth="1"/>
    <col min="7" max="7" width="9.85546875" customWidth="1"/>
    <col min="8" max="8" width="10.28515625" customWidth="1"/>
  </cols>
  <sheetData>
    <row r="1" spans="1:9" ht="23.25">
      <c r="B1" s="543" t="s">
        <v>352</v>
      </c>
      <c r="I1" s="544" t="s">
        <v>1068</v>
      </c>
    </row>
    <row r="2" spans="1:9" ht="21">
      <c r="B2" s="529" t="s">
        <v>849</v>
      </c>
    </row>
    <row r="3" spans="1:9" ht="21">
      <c r="B3" s="1135" t="s">
        <v>908</v>
      </c>
    </row>
    <row r="4" spans="1:9" ht="21">
      <c r="B4" s="849" t="s">
        <v>909</v>
      </c>
    </row>
    <row r="5" spans="1:9" ht="21">
      <c r="B5" s="849" t="s">
        <v>910</v>
      </c>
    </row>
    <row r="6" spans="1:9" ht="21">
      <c r="B6" s="849" t="s">
        <v>911</v>
      </c>
    </row>
    <row r="7" spans="1:9" s="530" customFormat="1" ht="21">
      <c r="A7" s="561"/>
      <c r="B7" s="530" t="s">
        <v>355</v>
      </c>
    </row>
    <row r="8" spans="1:9" s="530" customFormat="1" ht="21">
      <c r="A8" s="561"/>
      <c r="B8" s="530" t="s">
        <v>368</v>
      </c>
    </row>
    <row r="9" spans="1:9" s="530" customFormat="1" ht="21">
      <c r="A9" s="561"/>
      <c r="B9" s="530" t="s">
        <v>369</v>
      </c>
    </row>
    <row r="10" spans="1:9" s="530" customFormat="1" ht="21">
      <c r="A10" s="561"/>
      <c r="B10" s="530" t="s">
        <v>366</v>
      </c>
    </row>
    <row r="11" spans="1:9" s="530" customFormat="1" ht="21">
      <c r="A11" s="561"/>
      <c r="B11" s="530" t="s">
        <v>399</v>
      </c>
    </row>
    <row r="12" spans="1:9" s="530" customFormat="1" ht="21">
      <c r="A12" s="561"/>
      <c r="B12" s="530" t="s">
        <v>367</v>
      </c>
    </row>
    <row r="13" spans="1:9" ht="10.15" customHeight="1"/>
    <row r="14" spans="1:9" ht="21">
      <c r="D14" s="363" t="s">
        <v>848</v>
      </c>
    </row>
    <row r="15" spans="1:9" ht="8.85" customHeight="1"/>
    <row r="16" spans="1:9" ht="24" customHeight="1">
      <c r="A16" s="259" t="s">
        <v>0</v>
      </c>
      <c r="B16" s="151" t="s">
        <v>122</v>
      </c>
      <c r="C16" s="151" t="s">
        <v>3</v>
      </c>
      <c r="D16" s="151" t="s">
        <v>124</v>
      </c>
      <c r="E16" s="2364" t="s">
        <v>8</v>
      </c>
      <c r="F16" s="2365"/>
      <c r="G16" s="2365"/>
      <c r="H16" s="2369"/>
      <c r="I16" s="151" t="s">
        <v>239</v>
      </c>
    </row>
    <row r="17" spans="1:9" ht="21.75" customHeight="1">
      <c r="A17" s="262"/>
      <c r="B17" s="153"/>
      <c r="C17" s="153"/>
      <c r="D17" s="153"/>
      <c r="E17" s="222" t="s">
        <v>4</v>
      </c>
      <c r="F17" s="226" t="s">
        <v>5</v>
      </c>
      <c r="G17" s="240" t="s">
        <v>6</v>
      </c>
      <c r="H17" s="929" t="s">
        <v>7</v>
      </c>
      <c r="I17" s="153" t="s">
        <v>11</v>
      </c>
    </row>
    <row r="18" spans="1:9" ht="24" customHeight="1">
      <c r="A18" s="282">
        <v>1</v>
      </c>
      <c r="B18" s="46" t="s">
        <v>247</v>
      </c>
      <c r="C18" s="2089" t="s">
        <v>243</v>
      </c>
      <c r="D18" s="2124" t="s">
        <v>248</v>
      </c>
      <c r="E18" s="2124">
        <v>1</v>
      </c>
      <c r="F18" s="2124">
        <v>0</v>
      </c>
      <c r="G18" s="2124">
        <v>0</v>
      </c>
      <c r="H18" s="2124">
        <v>0</v>
      </c>
      <c r="I18" s="45" t="s">
        <v>39</v>
      </c>
    </row>
    <row r="19" spans="1:9" ht="22.7" customHeight="1">
      <c r="A19" s="283">
        <v>2</v>
      </c>
      <c r="B19" s="49" t="s">
        <v>244</v>
      </c>
      <c r="C19" s="1579" t="s">
        <v>245</v>
      </c>
      <c r="D19" s="1580" t="s">
        <v>249</v>
      </c>
      <c r="E19" s="1580">
        <v>2</v>
      </c>
      <c r="F19" s="1580">
        <v>2</v>
      </c>
      <c r="G19" s="1580">
        <v>2</v>
      </c>
      <c r="H19" s="2246">
        <v>3</v>
      </c>
      <c r="I19" s="65" t="s">
        <v>17</v>
      </c>
    </row>
    <row r="20" spans="1:9" ht="22.7" customHeight="1">
      <c r="A20" s="282"/>
      <c r="B20" s="46"/>
      <c r="C20" s="1579" t="s">
        <v>246</v>
      </c>
      <c r="D20" s="1580" t="s">
        <v>1002</v>
      </c>
      <c r="E20" s="1580">
        <v>0</v>
      </c>
      <c r="F20" s="1580">
        <v>0</v>
      </c>
      <c r="G20" s="1580">
        <v>0</v>
      </c>
      <c r="H20" s="2246">
        <v>1</v>
      </c>
      <c r="I20" s="65"/>
    </row>
    <row r="21" spans="1:9" ht="21.2" customHeight="1">
      <c r="A21" s="284"/>
      <c r="B21" s="48"/>
      <c r="C21" s="2243" t="s">
        <v>987</v>
      </c>
      <c r="D21" s="2244" t="s">
        <v>248</v>
      </c>
      <c r="E21" s="2244" t="s">
        <v>980</v>
      </c>
      <c r="F21" s="2244">
        <v>1</v>
      </c>
      <c r="G21" s="2244" t="s">
        <v>980</v>
      </c>
      <c r="H21" s="2244">
        <v>1</v>
      </c>
      <c r="I21" s="2245"/>
    </row>
    <row r="22" spans="1:9" ht="20.25" customHeight="1"/>
    <row r="23" spans="1:9" ht="20.25" customHeight="1"/>
    <row r="24" spans="1:9" ht="20.25" customHeight="1"/>
    <row r="25" spans="1:9" ht="20.25" customHeight="1"/>
    <row r="26" spans="1:9" ht="23.25" customHeight="1">
      <c r="I26" s="542">
        <v>61</v>
      </c>
    </row>
    <row r="27" spans="1:9" ht="23.25" customHeight="1">
      <c r="I27" s="544" t="s">
        <v>377</v>
      </c>
    </row>
    <row r="31" spans="1:9">
      <c r="C31" s="90" t="s">
        <v>4</v>
      </c>
      <c r="D31" s="90" t="s">
        <v>5</v>
      </c>
      <c r="E31" s="90" t="s">
        <v>6</v>
      </c>
      <c r="F31" s="90" t="s">
        <v>7</v>
      </c>
    </row>
    <row r="32" spans="1:9">
      <c r="B32" t="s">
        <v>247</v>
      </c>
      <c r="C32" s="90">
        <v>1</v>
      </c>
      <c r="D32" s="90">
        <v>0</v>
      </c>
      <c r="E32" s="90">
        <v>0</v>
      </c>
      <c r="F32" s="90">
        <v>0</v>
      </c>
    </row>
    <row r="33" spans="2:6">
      <c r="B33" t="s">
        <v>275</v>
      </c>
      <c r="C33" s="90">
        <v>2</v>
      </c>
      <c r="D33" s="90">
        <v>2</v>
      </c>
      <c r="E33" s="90">
        <v>2</v>
      </c>
      <c r="F33" s="90">
        <v>2</v>
      </c>
    </row>
    <row r="34" spans="2:6">
      <c r="B34" t="s">
        <v>276</v>
      </c>
      <c r="C34" s="90">
        <v>0</v>
      </c>
      <c r="D34" s="90">
        <v>0</v>
      </c>
      <c r="E34" s="90">
        <v>0</v>
      </c>
      <c r="F34" s="90">
        <v>0</v>
      </c>
    </row>
    <row r="35" spans="2:6">
      <c r="B35" s="2123" t="s">
        <v>1088</v>
      </c>
      <c r="F35" s="90">
        <v>1</v>
      </c>
    </row>
    <row r="54" spans="9:9">
      <c r="I54" s="542">
        <v>62</v>
      </c>
    </row>
    <row r="55" spans="9:9" ht="21">
      <c r="I55" s="544"/>
    </row>
  </sheetData>
  <mergeCells count="1">
    <mergeCell ref="E16:H16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R114"/>
  <sheetViews>
    <sheetView view="pageBreakPreview" topLeftCell="A7" zoomScale="145" zoomScaleNormal="100" zoomScaleSheetLayoutView="145" workbookViewId="0">
      <selection activeCell="B26" sqref="B26"/>
    </sheetView>
  </sheetViews>
  <sheetFormatPr defaultRowHeight="18.75"/>
  <cols>
    <col min="1" max="1" width="4" customWidth="1"/>
    <col min="2" max="2" width="23.7109375" customWidth="1"/>
    <col min="3" max="3" width="25.85546875" customWidth="1"/>
    <col min="11" max="11" width="9.85546875" customWidth="1"/>
    <col min="12" max="12" width="10.140625" customWidth="1"/>
    <col min="13" max="13" width="8.42578125" customWidth="1"/>
  </cols>
  <sheetData>
    <row r="1" spans="1:13" ht="23.25">
      <c r="B1" s="543" t="s">
        <v>352</v>
      </c>
      <c r="M1" s="544" t="s">
        <v>1069</v>
      </c>
    </row>
    <row r="2" spans="1:13" ht="21">
      <c r="B2" s="529" t="s">
        <v>858</v>
      </c>
    </row>
    <row r="3" spans="1:13" ht="21">
      <c r="A3" s="530"/>
      <c r="B3" s="530" t="s">
        <v>356</v>
      </c>
      <c r="C3" s="530"/>
      <c r="D3" s="530"/>
      <c r="E3" s="530"/>
      <c r="F3" s="530"/>
    </row>
    <row r="4" spans="1:13" ht="23.1" customHeight="1">
      <c r="A4" s="530"/>
      <c r="B4" s="849" t="s">
        <v>859</v>
      </c>
      <c r="C4" s="530"/>
      <c r="D4" s="530"/>
      <c r="E4" s="530"/>
      <c r="F4" s="530"/>
    </row>
    <row r="5" spans="1:13" ht="21">
      <c r="A5" s="530"/>
      <c r="B5" s="849" t="s">
        <v>860</v>
      </c>
      <c r="C5" s="530"/>
      <c r="D5" s="530"/>
      <c r="F5" s="530"/>
    </row>
    <row r="6" spans="1:13" ht="21">
      <c r="A6" s="530"/>
      <c r="B6" s="849" t="s">
        <v>861</v>
      </c>
      <c r="C6" s="530"/>
      <c r="D6" s="530"/>
      <c r="E6" s="530"/>
      <c r="F6" s="530"/>
    </row>
    <row r="7" spans="1:13" ht="18.399999999999999" customHeight="1">
      <c r="A7" s="530"/>
      <c r="B7" s="2255" t="s">
        <v>1092</v>
      </c>
      <c r="C7" s="530"/>
      <c r="D7" s="530"/>
      <c r="E7" s="530"/>
      <c r="F7" s="530"/>
    </row>
    <row r="8" spans="1:13" ht="18.399999999999999" customHeight="1">
      <c r="A8" s="530"/>
      <c r="B8" s="2255" t="s">
        <v>1093</v>
      </c>
      <c r="C8" s="530"/>
      <c r="D8" s="530"/>
      <c r="E8" s="530"/>
      <c r="F8" s="530"/>
    </row>
    <row r="9" spans="1:13" ht="18.399999999999999" customHeight="1">
      <c r="A9" s="530"/>
      <c r="B9" s="849" t="s">
        <v>1095</v>
      </c>
      <c r="C9" s="530"/>
      <c r="D9" s="530"/>
      <c r="E9" s="530"/>
      <c r="F9" s="530"/>
    </row>
    <row r="10" spans="1:13" ht="18.399999999999999" customHeight="1">
      <c r="A10" s="530"/>
      <c r="B10" s="2256" t="s">
        <v>1096</v>
      </c>
      <c r="C10" s="530"/>
      <c r="D10" s="530"/>
      <c r="E10" s="530"/>
      <c r="F10" s="530"/>
    </row>
    <row r="11" spans="1:13" ht="18.399999999999999" customHeight="1">
      <c r="A11" s="530"/>
      <c r="B11" s="2255" t="s">
        <v>1094</v>
      </c>
      <c r="C11" s="530"/>
      <c r="D11" s="530"/>
      <c r="E11" s="530"/>
      <c r="F11" s="530"/>
    </row>
    <row r="12" spans="1:13" ht="18.399999999999999" customHeight="1">
      <c r="A12" s="530"/>
      <c r="B12" s="2255" t="s">
        <v>207</v>
      </c>
      <c r="C12" s="530"/>
      <c r="D12" s="530"/>
      <c r="E12" s="530"/>
      <c r="F12" s="530"/>
    </row>
    <row r="13" spans="1:13" ht="18.399999999999999" customHeight="1">
      <c r="A13" s="530"/>
      <c r="B13" s="2255" t="s">
        <v>163</v>
      </c>
      <c r="C13" s="530"/>
      <c r="D13" s="530"/>
      <c r="E13" s="530"/>
      <c r="F13" s="530"/>
    </row>
    <row r="14" spans="1:13" ht="18.399999999999999" customHeight="1">
      <c r="A14" s="530"/>
      <c r="B14" s="2255" t="s">
        <v>165</v>
      </c>
      <c r="C14" s="530"/>
      <c r="D14" s="530"/>
      <c r="E14" s="530"/>
      <c r="F14" s="530"/>
    </row>
    <row r="15" spans="1:13" ht="18.399999999999999" customHeight="1">
      <c r="A15" s="530"/>
      <c r="B15" s="2255" t="s">
        <v>1097</v>
      </c>
      <c r="C15" s="530"/>
      <c r="D15" s="530"/>
      <c r="E15" s="530"/>
      <c r="F15" s="530"/>
    </row>
    <row r="16" spans="1:13" ht="18.399999999999999" customHeight="1">
      <c r="A16" s="530"/>
      <c r="B16" s="2255" t="s">
        <v>1098</v>
      </c>
      <c r="C16" s="530"/>
      <c r="D16" s="530"/>
      <c r="E16" s="530"/>
      <c r="F16" s="530"/>
    </row>
    <row r="17" spans="1:13" ht="18.399999999999999" customHeight="1">
      <c r="A17" s="530"/>
      <c r="B17" s="2255" t="s">
        <v>1099</v>
      </c>
      <c r="C17" s="530"/>
      <c r="D17" s="530"/>
      <c r="E17" s="530"/>
      <c r="F17" s="530"/>
    </row>
    <row r="18" spans="1:13" ht="18.399999999999999" customHeight="1">
      <c r="A18" s="530"/>
      <c r="B18" s="2255"/>
      <c r="C18" s="530"/>
      <c r="D18" s="530"/>
      <c r="E18" s="530"/>
      <c r="F18" s="530"/>
    </row>
    <row r="19" spans="1:13" ht="18.399999999999999" customHeight="1">
      <c r="A19" s="530"/>
      <c r="B19" s="2255" t="s">
        <v>1100</v>
      </c>
      <c r="C19" s="530"/>
      <c r="D19" s="530"/>
      <c r="E19" s="530"/>
      <c r="F19" s="530"/>
    </row>
    <row r="20" spans="1:13" ht="18.399999999999999" customHeight="1">
      <c r="A20" s="530"/>
      <c r="B20" s="2255" t="s">
        <v>1101</v>
      </c>
      <c r="C20" s="530"/>
      <c r="D20" s="530"/>
      <c r="E20" s="530"/>
      <c r="F20" s="530"/>
    </row>
    <row r="21" spans="1:13" ht="18.399999999999999" customHeight="1">
      <c r="A21" s="530"/>
      <c r="B21" s="2255" t="s">
        <v>1102</v>
      </c>
      <c r="C21" s="530"/>
      <c r="D21" s="530"/>
      <c r="E21" s="530"/>
      <c r="F21" s="530"/>
    </row>
    <row r="22" spans="1:13" ht="18.399999999999999" customHeight="1">
      <c r="A22" s="530"/>
      <c r="B22" s="2256"/>
      <c r="C22" s="530"/>
      <c r="D22" s="530"/>
      <c r="E22" s="530"/>
      <c r="F22" s="530"/>
    </row>
    <row r="23" spans="1:13" ht="18.399999999999999" customHeight="1">
      <c r="A23" s="530"/>
      <c r="B23" s="2255" t="s">
        <v>1103</v>
      </c>
      <c r="C23" s="530"/>
      <c r="D23" s="530"/>
      <c r="E23" s="530"/>
      <c r="F23" s="530"/>
    </row>
    <row r="24" spans="1:13" ht="18.399999999999999" customHeight="1">
      <c r="A24" s="530"/>
      <c r="B24" s="2255" t="s">
        <v>1104</v>
      </c>
      <c r="C24" s="530"/>
      <c r="D24" s="530"/>
      <c r="E24" s="530"/>
      <c r="F24" s="530"/>
    </row>
    <row r="25" spans="1:13" ht="18.399999999999999" customHeight="1">
      <c r="A25" s="530"/>
      <c r="B25" s="2255" t="s">
        <v>1105</v>
      </c>
      <c r="C25" s="530"/>
      <c r="D25" s="530"/>
      <c r="E25" s="530"/>
      <c r="F25" s="530"/>
    </row>
    <row r="26" spans="1:13" ht="18.399999999999999" customHeight="1">
      <c r="A26" s="530"/>
      <c r="B26" s="530"/>
      <c r="C26" s="530"/>
      <c r="D26" s="530"/>
      <c r="E26" s="530"/>
      <c r="F26" s="530"/>
    </row>
    <row r="27" spans="1:13" ht="18.399999999999999" customHeight="1">
      <c r="A27" s="530"/>
      <c r="B27" s="530"/>
      <c r="C27" s="530"/>
      <c r="D27" s="530"/>
      <c r="E27" s="530"/>
      <c r="F27" s="530"/>
    </row>
    <row r="28" spans="1:13" ht="18.399999999999999" customHeight="1">
      <c r="A28" s="530"/>
      <c r="B28" s="530"/>
      <c r="C28" s="530"/>
      <c r="D28" s="530"/>
      <c r="E28" s="530"/>
      <c r="F28" s="530"/>
      <c r="M28" s="542">
        <v>63</v>
      </c>
    </row>
    <row r="29" spans="1:13" ht="21">
      <c r="F29" s="175" t="s">
        <v>862</v>
      </c>
      <c r="M29" s="544" t="s">
        <v>1070</v>
      </c>
    </row>
    <row r="30" spans="1:13">
      <c r="A30" s="44" t="s">
        <v>0</v>
      </c>
      <c r="B30" s="44" t="s">
        <v>92</v>
      </c>
      <c r="C30" s="44" t="s">
        <v>3</v>
      </c>
      <c r="D30" s="44" t="s">
        <v>16</v>
      </c>
      <c r="E30" s="88"/>
      <c r="F30" s="67"/>
      <c r="G30" s="40"/>
      <c r="H30" s="40"/>
      <c r="I30" s="67" t="s">
        <v>8</v>
      </c>
      <c r="J30" s="40"/>
      <c r="K30" s="40"/>
      <c r="L30" s="76"/>
      <c r="M30" s="41" t="s">
        <v>9</v>
      </c>
    </row>
    <row r="31" spans="1:13">
      <c r="A31" s="45"/>
      <c r="B31" s="45" t="s">
        <v>103</v>
      </c>
      <c r="C31" s="45"/>
      <c r="D31" s="45" t="s">
        <v>15</v>
      </c>
      <c r="E31" s="2311" t="s">
        <v>4</v>
      </c>
      <c r="F31" s="2312"/>
      <c r="G31" s="2313" t="s">
        <v>5</v>
      </c>
      <c r="H31" s="2314"/>
      <c r="I31" s="2315" t="s">
        <v>6</v>
      </c>
      <c r="J31" s="2316"/>
      <c r="K31" s="2317" t="s">
        <v>7</v>
      </c>
      <c r="L31" s="2318"/>
      <c r="M31" s="42" t="s">
        <v>11</v>
      </c>
    </row>
    <row r="32" spans="1:13">
      <c r="A32" s="47"/>
      <c r="B32" s="48"/>
      <c r="C32" s="48"/>
      <c r="D32" s="47"/>
      <c r="E32" s="65" t="s">
        <v>93</v>
      </c>
      <c r="F32" s="145" t="s">
        <v>94</v>
      </c>
      <c r="G32" s="78" t="s">
        <v>93</v>
      </c>
      <c r="H32" s="144" t="s">
        <v>94</v>
      </c>
      <c r="I32" s="65" t="s">
        <v>93</v>
      </c>
      <c r="J32" s="81" t="s">
        <v>94</v>
      </c>
      <c r="K32" s="65" t="s">
        <v>93</v>
      </c>
      <c r="L32" s="785" t="s">
        <v>94</v>
      </c>
      <c r="M32" s="43"/>
    </row>
    <row r="33" spans="1:13" s="37" customFormat="1" ht="21.2" customHeight="1">
      <c r="A33" s="330">
        <v>1</v>
      </c>
      <c r="B33" s="331" t="s">
        <v>250</v>
      </c>
      <c r="C33" s="332"/>
      <c r="D33" s="333"/>
      <c r="E33" s="334"/>
      <c r="F33" s="335"/>
      <c r="G33" s="334"/>
      <c r="H33" s="335"/>
      <c r="I33" s="334"/>
      <c r="J33" s="330"/>
      <c r="K33" s="335"/>
      <c r="L33" s="335"/>
      <c r="M33" s="335"/>
    </row>
    <row r="34" spans="1:13" s="37" customFormat="1" ht="21.2" customHeight="1">
      <c r="A34" s="45"/>
      <c r="B34" s="2125" t="s">
        <v>96</v>
      </c>
      <c r="C34" s="49" t="s">
        <v>579</v>
      </c>
      <c r="D34" s="44" t="s">
        <v>95</v>
      </c>
      <c r="E34" s="2186">
        <v>3.98</v>
      </c>
      <c r="F34" s="2185">
        <v>4</v>
      </c>
      <c r="G34" s="78">
        <v>4.18</v>
      </c>
      <c r="H34" s="81">
        <v>4</v>
      </c>
      <c r="I34" s="78">
        <v>4.07</v>
      </c>
      <c r="J34" s="81">
        <v>4</v>
      </c>
      <c r="K34" s="78">
        <v>4.0999999999999996</v>
      </c>
      <c r="L34" s="81">
        <v>4</v>
      </c>
      <c r="M34" s="65" t="s">
        <v>17</v>
      </c>
    </row>
    <row r="35" spans="1:13" s="37" customFormat="1" ht="20.25" customHeight="1">
      <c r="A35" s="45"/>
      <c r="B35" s="372" t="s">
        <v>69</v>
      </c>
      <c r="C35" s="46" t="s">
        <v>580</v>
      </c>
      <c r="D35" s="70" t="s">
        <v>77</v>
      </c>
      <c r="E35" s="71">
        <v>3.58</v>
      </c>
      <c r="F35" s="80">
        <v>4</v>
      </c>
      <c r="G35" s="71">
        <v>3.85</v>
      </c>
      <c r="H35" s="80">
        <v>4</v>
      </c>
      <c r="I35" s="1379">
        <v>3.85</v>
      </c>
      <c r="J35" s="1381">
        <v>4</v>
      </c>
      <c r="K35" s="1379">
        <v>3.94</v>
      </c>
      <c r="L35" s="1381">
        <v>4</v>
      </c>
      <c r="M35" s="45" t="s">
        <v>17</v>
      </c>
    </row>
    <row r="36" spans="1:13" s="37" customFormat="1" ht="18.75" customHeight="1">
      <c r="A36" s="45"/>
      <c r="B36" s="79"/>
      <c r="C36" s="48" t="s">
        <v>581</v>
      </c>
      <c r="D36" s="70"/>
      <c r="E36" s="827"/>
      <c r="F36" s="138"/>
      <c r="G36" s="826"/>
      <c r="H36" s="128"/>
      <c r="I36" s="1391"/>
      <c r="J36" s="1392"/>
      <c r="K36" s="1393"/>
      <c r="L36" s="1394"/>
      <c r="M36" s="45"/>
    </row>
    <row r="37" spans="1:13" s="37" customFormat="1" ht="18" customHeight="1">
      <c r="A37" s="45"/>
      <c r="B37" s="75"/>
      <c r="C37" s="87" t="s">
        <v>76</v>
      </c>
      <c r="D37" s="65"/>
      <c r="E37" s="2186">
        <f>AVERAGE(E34:E35)</f>
        <v>3.7800000000000002</v>
      </c>
      <c r="F37" s="2185">
        <v>4</v>
      </c>
      <c r="G37" s="832">
        <f>AVERAGE(G34:G35)</f>
        <v>4.0149999999999997</v>
      </c>
      <c r="H37" s="81">
        <v>4</v>
      </c>
      <c r="I37" s="834">
        <f>AVERAGE(I34:I35)</f>
        <v>3.96</v>
      </c>
      <c r="J37" s="81">
        <v>4</v>
      </c>
      <c r="K37" s="825">
        <f>K35</f>
        <v>3.94</v>
      </c>
      <c r="L37" s="81">
        <v>4</v>
      </c>
      <c r="M37" s="1301"/>
    </row>
    <row r="38" spans="1:13" s="37" customFormat="1" ht="18.2" customHeight="1">
      <c r="A38" s="330">
        <v>2</v>
      </c>
      <c r="B38" s="331" t="s">
        <v>251</v>
      </c>
      <c r="C38" s="332"/>
      <c r="D38" s="335"/>
      <c r="E38" s="334"/>
      <c r="F38" s="330"/>
      <c r="G38" s="334"/>
      <c r="H38" s="330"/>
      <c r="I38" s="334"/>
      <c r="J38" s="330"/>
      <c r="K38" s="334"/>
      <c r="L38" s="330"/>
      <c r="M38" s="335"/>
    </row>
    <row r="39" spans="1:13" s="37" customFormat="1" ht="18" customHeight="1">
      <c r="A39" s="45"/>
      <c r="B39" s="1136" t="s">
        <v>100</v>
      </c>
      <c r="C39" s="49" t="s">
        <v>579</v>
      </c>
      <c r="D39" s="64" t="s">
        <v>77</v>
      </c>
      <c r="E39" s="78">
        <v>4.41</v>
      </c>
      <c r="F39" s="81">
        <v>4</v>
      </c>
      <c r="G39" s="78">
        <v>4.54</v>
      </c>
      <c r="H39" s="81">
        <v>5</v>
      </c>
      <c r="I39" s="78">
        <v>4.22</v>
      </c>
      <c r="J39" s="81">
        <v>4</v>
      </c>
      <c r="K39" s="78">
        <v>4.16</v>
      </c>
      <c r="L39" s="81">
        <v>4</v>
      </c>
      <c r="M39" s="65"/>
    </row>
    <row r="40" spans="1:13" s="37" customFormat="1" ht="18" customHeight="1">
      <c r="A40" s="45"/>
      <c r="B40" s="1137" t="s">
        <v>71</v>
      </c>
      <c r="C40" s="46" t="s">
        <v>582</v>
      </c>
      <c r="D40" s="45" t="s">
        <v>95</v>
      </c>
      <c r="E40" s="1369"/>
      <c r="F40" s="1266"/>
      <c r="G40" s="1370"/>
      <c r="H40" s="1371"/>
      <c r="I40" s="1269">
        <f>(I41+I42)/2</f>
        <v>4.3825000000000003</v>
      </c>
      <c r="J40" s="1492">
        <v>4</v>
      </c>
      <c r="K40" s="1268">
        <f>(K41+K42)/2</f>
        <v>4.5225</v>
      </c>
      <c r="L40" s="1492">
        <v>5</v>
      </c>
      <c r="M40" s="1141" t="s">
        <v>17</v>
      </c>
    </row>
    <row r="41" spans="1:13" s="37" customFormat="1" ht="19.5" customHeight="1">
      <c r="A41" s="52"/>
      <c r="B41" s="2126" t="s">
        <v>584</v>
      </c>
      <c r="C41" s="46" t="s">
        <v>583</v>
      </c>
      <c r="D41" s="45"/>
      <c r="E41" s="1659" t="s">
        <v>931</v>
      </c>
      <c r="F41" s="1660" t="s">
        <v>930</v>
      </c>
      <c r="G41" s="1659" t="s">
        <v>931</v>
      </c>
      <c r="H41" s="1476" t="s">
        <v>930</v>
      </c>
      <c r="I41" s="1313">
        <v>4.37</v>
      </c>
      <c r="J41" s="1474">
        <v>4</v>
      </c>
      <c r="K41" s="1313">
        <v>4.59</v>
      </c>
      <c r="L41" s="1474">
        <v>5</v>
      </c>
      <c r="M41" s="689" t="s">
        <v>17</v>
      </c>
    </row>
    <row r="42" spans="1:13" s="37" customFormat="1" ht="18.75" customHeight="1">
      <c r="A42" s="52"/>
      <c r="B42" s="694" t="s">
        <v>585</v>
      </c>
      <c r="C42" s="686"/>
      <c r="D42" s="45"/>
      <c r="E42" s="2010"/>
      <c r="F42" s="1999"/>
      <c r="G42" s="2011"/>
      <c r="H42" s="1474"/>
      <c r="I42" s="1271">
        <f>(I43+I44)/2</f>
        <v>4.3949999999999996</v>
      </c>
      <c r="J42" s="1474">
        <v>4</v>
      </c>
      <c r="K42" s="1272">
        <f>(K43+K44)/2</f>
        <v>4.4550000000000001</v>
      </c>
      <c r="L42" s="1474">
        <v>4</v>
      </c>
      <c r="M42" s="689"/>
    </row>
    <row r="43" spans="1:13" s="37" customFormat="1" ht="18.75" customHeight="1">
      <c r="A43" s="52"/>
      <c r="B43" s="2127" t="s">
        <v>586</v>
      </c>
      <c r="C43" s="686"/>
      <c r="D43" s="45"/>
      <c r="E43" s="1659" t="s">
        <v>931</v>
      </c>
      <c r="F43" s="1660" t="s">
        <v>930</v>
      </c>
      <c r="G43" s="1659" t="s">
        <v>931</v>
      </c>
      <c r="H43" s="1660" t="s">
        <v>930</v>
      </c>
      <c r="I43" s="1313">
        <v>4.4000000000000004</v>
      </c>
      <c r="J43" s="1474">
        <v>4</v>
      </c>
      <c r="K43" s="1313">
        <v>4.3899999999999997</v>
      </c>
      <c r="L43" s="1474">
        <v>4</v>
      </c>
      <c r="M43" s="689"/>
    </row>
    <row r="44" spans="1:13" s="37" customFormat="1" ht="19.5" customHeight="1">
      <c r="A44" s="52"/>
      <c r="B44" s="2127" t="s">
        <v>587</v>
      </c>
      <c r="C44" s="686"/>
      <c r="D44" s="45"/>
      <c r="E44" s="1475" t="s">
        <v>931</v>
      </c>
      <c r="F44" s="1476" t="s">
        <v>930</v>
      </c>
      <c r="G44" s="1475" t="s">
        <v>931</v>
      </c>
      <c r="H44" s="1476" t="s">
        <v>930</v>
      </c>
      <c r="I44" s="1313">
        <v>4.3899999999999997</v>
      </c>
      <c r="J44" s="1474">
        <v>4</v>
      </c>
      <c r="K44" s="1313">
        <v>4.5199999999999996</v>
      </c>
      <c r="L44" s="1474">
        <v>5</v>
      </c>
      <c r="M44" s="689" t="s">
        <v>17</v>
      </c>
    </row>
    <row r="45" spans="1:13" s="37" customFormat="1" ht="18.75" customHeight="1">
      <c r="A45" s="52"/>
      <c r="B45" s="1142" t="s">
        <v>566</v>
      </c>
      <c r="C45" s="46"/>
      <c r="D45" s="45"/>
      <c r="E45" s="1475" t="s">
        <v>931</v>
      </c>
      <c r="F45" s="1476" t="s">
        <v>1010</v>
      </c>
      <c r="G45" s="1475" t="s">
        <v>931</v>
      </c>
      <c r="H45" s="1476" t="s">
        <v>1010</v>
      </c>
      <c r="I45" s="1475" t="s">
        <v>931</v>
      </c>
      <c r="J45" s="1476" t="s">
        <v>1010</v>
      </c>
      <c r="K45" s="1475" t="s">
        <v>931</v>
      </c>
      <c r="L45" s="1476" t="s">
        <v>1010</v>
      </c>
      <c r="M45" s="1146"/>
    </row>
    <row r="46" spans="1:13" s="2009" customFormat="1" ht="17.45" customHeight="1">
      <c r="A46" s="964"/>
      <c r="B46" s="2003" t="s">
        <v>75</v>
      </c>
      <c r="C46" s="970"/>
      <c r="D46" s="970"/>
      <c r="E46" s="2004">
        <v>4.45</v>
      </c>
      <c r="F46" s="2005">
        <v>4</v>
      </c>
      <c r="G46" s="2006">
        <v>4.5</v>
      </c>
      <c r="H46" s="2005">
        <v>5</v>
      </c>
      <c r="I46" s="2007">
        <v>4.3899999999999997</v>
      </c>
      <c r="J46" s="2005">
        <v>4</v>
      </c>
      <c r="K46" s="1377">
        <f>(K47+K48+K49+K50)/4</f>
        <v>0</v>
      </c>
      <c r="L46" s="1374"/>
      <c r="M46" s="2008"/>
    </row>
    <row r="47" spans="1:13" s="37" customFormat="1" ht="18" customHeight="1">
      <c r="A47" s="45"/>
      <c r="B47" s="1482" t="s">
        <v>588</v>
      </c>
      <c r="C47" s="46"/>
      <c r="D47" s="46"/>
      <c r="E47" s="687"/>
      <c r="F47" s="1372"/>
      <c r="G47" s="687"/>
      <c r="H47" s="1372"/>
      <c r="I47" s="687"/>
      <c r="J47" s="1372"/>
      <c r="K47" s="687"/>
      <c r="L47" s="1372"/>
      <c r="M47" s="689"/>
    </row>
    <row r="48" spans="1:13" s="37" customFormat="1" ht="18" customHeight="1">
      <c r="A48" s="45"/>
      <c r="B48" s="1482" t="s">
        <v>589</v>
      </c>
      <c r="C48" s="46"/>
      <c r="D48" s="46"/>
      <c r="E48" s="687"/>
      <c r="F48" s="1372"/>
      <c r="G48" s="687"/>
      <c r="H48" s="1372"/>
      <c r="I48" s="687"/>
      <c r="J48" s="1372"/>
      <c r="K48" s="687"/>
      <c r="L48" s="1372"/>
      <c r="M48" s="689"/>
    </row>
    <row r="49" spans="1:13" s="37" customFormat="1" ht="18" customHeight="1">
      <c r="A49" s="45"/>
      <c r="B49" s="1482" t="s">
        <v>590</v>
      </c>
      <c r="C49" s="46"/>
      <c r="D49" s="46"/>
      <c r="E49" s="687"/>
      <c r="F49" s="1372"/>
      <c r="G49" s="687"/>
      <c r="H49" s="1372"/>
      <c r="I49" s="687"/>
      <c r="J49" s="1372"/>
      <c r="K49" s="687"/>
      <c r="L49" s="1372"/>
      <c r="M49" s="689"/>
    </row>
    <row r="50" spans="1:13" s="37" customFormat="1" ht="18" customHeight="1">
      <c r="A50" s="45"/>
      <c r="B50" s="1483" t="s">
        <v>591</v>
      </c>
      <c r="C50" s="46"/>
      <c r="D50" s="46"/>
      <c r="E50" s="1209"/>
      <c r="F50" s="1378"/>
      <c r="G50" s="1209"/>
      <c r="H50" s="1378"/>
      <c r="I50" s="1209"/>
      <c r="J50" s="1378"/>
      <c r="K50" s="1209"/>
      <c r="L50" s="1378"/>
      <c r="M50" s="1151"/>
    </row>
    <row r="51" spans="1:13" s="37" customFormat="1">
      <c r="A51" s="45"/>
      <c r="B51" s="1992" t="s">
        <v>74</v>
      </c>
      <c r="C51" s="970"/>
      <c r="D51" s="970"/>
      <c r="E51" s="1993">
        <f>(E52+E53)/2</f>
        <v>4.3650000000000002</v>
      </c>
      <c r="F51" s="1492">
        <v>4</v>
      </c>
      <c r="G51" s="1994">
        <f>(G52+G53)/2</f>
        <v>4.2799999999999994</v>
      </c>
      <c r="H51" s="1492">
        <v>4</v>
      </c>
      <c r="I51" s="1995">
        <f>(I52+I53)/2</f>
        <v>4.2</v>
      </c>
      <c r="J51" s="1492">
        <v>4</v>
      </c>
      <c r="K51" s="1996">
        <f>(K52+K53)/2</f>
        <v>4.1850000000000005</v>
      </c>
      <c r="L51" s="1492">
        <v>4</v>
      </c>
      <c r="M51" s="1997"/>
    </row>
    <row r="52" spans="1:13" s="37" customFormat="1" ht="18.75" customHeight="1">
      <c r="A52" s="45"/>
      <c r="B52" s="1998" t="s">
        <v>592</v>
      </c>
      <c r="C52" s="970"/>
      <c r="D52" s="970"/>
      <c r="E52" s="1313">
        <v>4.42</v>
      </c>
      <c r="F52" s="1999">
        <v>4</v>
      </c>
      <c r="G52" s="1313">
        <v>4.3499999999999996</v>
      </c>
      <c r="H52" s="1999">
        <v>4</v>
      </c>
      <c r="I52" s="1271">
        <v>4.12</v>
      </c>
      <c r="J52" s="1999">
        <v>4</v>
      </c>
      <c r="K52" s="1313">
        <v>4.32</v>
      </c>
      <c r="L52" s="1999">
        <v>4</v>
      </c>
      <c r="M52" s="1999"/>
    </row>
    <row r="53" spans="1:13" s="37" customFormat="1">
      <c r="A53" s="45"/>
      <c r="B53" s="2000" t="s">
        <v>593</v>
      </c>
      <c r="C53" s="970"/>
      <c r="D53" s="970"/>
      <c r="E53" s="2001">
        <v>4.3099999999999996</v>
      </c>
      <c r="F53" s="2002">
        <v>4</v>
      </c>
      <c r="G53" s="2001">
        <v>4.21</v>
      </c>
      <c r="H53" s="2002">
        <v>4</v>
      </c>
      <c r="I53" s="2001">
        <v>4.28</v>
      </c>
      <c r="J53" s="2002">
        <v>4</v>
      </c>
      <c r="K53" s="2001">
        <v>4.05</v>
      </c>
      <c r="L53" s="2002">
        <v>4</v>
      </c>
      <c r="M53" s="2002"/>
    </row>
    <row r="54" spans="1:13" s="37" customFormat="1" ht="18" customHeight="1">
      <c r="A54" s="45"/>
      <c r="B54" s="1478" t="s">
        <v>73</v>
      </c>
      <c r="C54" s="46"/>
      <c r="D54" s="46"/>
      <c r="E54" s="1475" t="s">
        <v>931</v>
      </c>
      <c r="F54" s="1476" t="s">
        <v>930</v>
      </c>
      <c r="G54" s="2168">
        <v>4.55</v>
      </c>
      <c r="H54" s="2169">
        <v>5</v>
      </c>
      <c r="I54" s="2168">
        <v>4.6100000000000003</v>
      </c>
      <c r="J54" s="1197">
        <v>5</v>
      </c>
      <c r="K54" s="1659" t="s">
        <v>931</v>
      </c>
      <c r="L54" s="1660" t="s">
        <v>930</v>
      </c>
      <c r="M54" s="45"/>
    </row>
    <row r="55" spans="1:13" s="37" customFormat="1" ht="16.5" customHeight="1">
      <c r="A55" s="45"/>
      <c r="B55" s="695"/>
      <c r="C55" s="696" t="s">
        <v>76</v>
      </c>
      <c r="D55" s="49"/>
      <c r="E55" s="2034" t="e">
        <f>(E39+E40+E46+E51+E54)/5</f>
        <v>#VALUE!</v>
      </c>
      <c r="F55" s="1383">
        <v>4</v>
      </c>
      <c r="G55" s="1384">
        <f>(G39+G40+G46+G51+G54)/5</f>
        <v>3.5739999999999994</v>
      </c>
      <c r="H55" s="1383">
        <v>4</v>
      </c>
      <c r="I55" s="1385">
        <f>(I39+I40+I46+I51+I54)/5</f>
        <v>4.3605</v>
      </c>
      <c r="J55" s="1383">
        <v>4</v>
      </c>
      <c r="K55" s="2035" t="e">
        <f>(K39+K40+K46+K51+K54)/5</f>
        <v>#VALUE!</v>
      </c>
      <c r="L55" s="1383"/>
      <c r="M55" s="65"/>
    </row>
    <row r="56" spans="1:13" s="37" customFormat="1" ht="20.25" customHeight="1">
      <c r="A56" s="67"/>
      <c r="B56" s="83"/>
      <c r="C56" s="1156"/>
      <c r="D56" s="84"/>
      <c r="E56" s="85"/>
      <c r="F56" s="73"/>
      <c r="G56" s="85"/>
      <c r="H56" s="73"/>
      <c r="I56" s="85"/>
      <c r="J56" s="73"/>
      <c r="K56" s="85"/>
      <c r="L56" s="73"/>
      <c r="M56" s="542">
        <v>64</v>
      </c>
    </row>
    <row r="57" spans="1:13" s="37" customFormat="1" ht="21">
      <c r="A57" s="36"/>
      <c r="C57" s="38"/>
      <c r="E57" s="36"/>
      <c r="F57" s="175" t="s">
        <v>862</v>
      </c>
      <c r="G57" s="38"/>
      <c r="H57" s="36"/>
      <c r="I57" s="36"/>
      <c r="J57" s="36"/>
      <c r="K57" s="36"/>
      <c r="L57" s="517"/>
      <c r="M57" s="697" t="s">
        <v>1071</v>
      </c>
    </row>
    <row r="58" spans="1:13" s="37" customFormat="1" ht="1.35" customHeight="1">
      <c r="A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1:13" s="37" customFormat="1" ht="18.399999999999999" customHeight="1">
      <c r="A59" s="44" t="s">
        <v>0</v>
      </c>
      <c r="B59" s="44" t="s">
        <v>92</v>
      </c>
      <c r="C59" s="44" t="s">
        <v>3</v>
      </c>
      <c r="D59" s="44" t="s">
        <v>16</v>
      </c>
      <c r="E59" s="88"/>
      <c r="F59" s="67"/>
      <c r="G59" s="40"/>
      <c r="H59" s="40"/>
      <c r="I59" s="67" t="s">
        <v>8</v>
      </c>
      <c r="J59" s="40"/>
      <c r="K59" s="40"/>
      <c r="L59" s="76"/>
      <c r="M59" s="41" t="s">
        <v>33</v>
      </c>
    </row>
    <row r="60" spans="1:13" s="37" customFormat="1" ht="18.399999999999999" customHeight="1">
      <c r="A60" s="45"/>
      <c r="B60" s="45" t="s">
        <v>103</v>
      </c>
      <c r="C60" s="45" t="s">
        <v>597</v>
      </c>
      <c r="D60" s="45" t="s">
        <v>15</v>
      </c>
      <c r="E60" s="2311" t="s">
        <v>4</v>
      </c>
      <c r="F60" s="2312"/>
      <c r="G60" s="2313" t="s">
        <v>5</v>
      </c>
      <c r="H60" s="2314"/>
      <c r="I60" s="2315" t="s">
        <v>6</v>
      </c>
      <c r="J60" s="2316"/>
      <c r="K60" s="2317" t="s">
        <v>7</v>
      </c>
      <c r="L60" s="2318"/>
      <c r="M60" s="42" t="s">
        <v>32</v>
      </c>
    </row>
    <row r="61" spans="1:13" s="37" customFormat="1" ht="18" customHeight="1">
      <c r="A61" s="47"/>
      <c r="B61" s="48"/>
      <c r="C61" s="48"/>
      <c r="D61" s="47"/>
      <c r="E61" s="65" t="s">
        <v>93</v>
      </c>
      <c r="F61" s="145" t="s">
        <v>94</v>
      </c>
      <c r="G61" s="78" t="s">
        <v>93</v>
      </c>
      <c r="H61" s="144" t="s">
        <v>94</v>
      </c>
      <c r="I61" s="65" t="s">
        <v>93</v>
      </c>
      <c r="J61" s="81" t="s">
        <v>94</v>
      </c>
      <c r="K61" s="65" t="s">
        <v>93</v>
      </c>
      <c r="L61" s="786" t="s">
        <v>94</v>
      </c>
      <c r="M61" s="43" t="s">
        <v>11</v>
      </c>
    </row>
    <row r="62" spans="1:13" s="37" customFormat="1" ht="18.75" customHeight="1">
      <c r="A62" s="45"/>
      <c r="B62" s="1757" t="s">
        <v>97</v>
      </c>
      <c r="C62" s="1017" t="s">
        <v>598</v>
      </c>
      <c r="D62" s="962" t="s">
        <v>43</v>
      </c>
      <c r="E62" s="1758">
        <f>(E65+E67)/2</f>
        <v>4.2699999999999996</v>
      </c>
      <c r="F62" s="1759">
        <v>4</v>
      </c>
      <c r="G62" s="1760">
        <f>(G65+G67)/2</f>
        <v>4.57</v>
      </c>
      <c r="H62" s="1759">
        <v>4</v>
      </c>
      <c r="I62" s="1761">
        <f>(I65+I67)/2</f>
        <v>4.3550000000000004</v>
      </c>
      <c r="J62" s="1759">
        <v>4</v>
      </c>
      <c r="K62" s="1762">
        <f>(K65+K69)/2</f>
        <v>4.57</v>
      </c>
      <c r="L62" s="1759">
        <v>5</v>
      </c>
      <c r="M62" s="1763" t="s">
        <v>17</v>
      </c>
    </row>
    <row r="63" spans="1:13" s="37" customFormat="1" ht="18" customHeight="1">
      <c r="A63" s="45"/>
      <c r="B63" s="1764"/>
      <c r="C63" s="1017" t="s">
        <v>863</v>
      </c>
      <c r="D63" s="1018" t="s">
        <v>1023</v>
      </c>
      <c r="E63" s="1765"/>
      <c r="F63" s="1766"/>
      <c r="G63" s="1767"/>
      <c r="H63" s="1768"/>
      <c r="I63" s="1769"/>
      <c r="J63" s="1770"/>
      <c r="K63" s="1771"/>
      <c r="L63" s="1772"/>
      <c r="M63" s="1018"/>
    </row>
    <row r="64" spans="1:13" s="37" customFormat="1" ht="16.5" customHeight="1">
      <c r="A64" s="45"/>
      <c r="B64" s="1764"/>
      <c r="C64" s="1017" t="s">
        <v>864</v>
      </c>
      <c r="D64" s="1017"/>
      <c r="E64" s="1765"/>
      <c r="F64" s="1766"/>
      <c r="G64" s="1767"/>
      <c r="H64" s="1768"/>
      <c r="I64" s="1769"/>
      <c r="J64" s="1770"/>
      <c r="K64" s="1771"/>
      <c r="L64" s="1772"/>
      <c r="M64" s="1018"/>
    </row>
    <row r="65" spans="1:18" s="37" customFormat="1" ht="18.75" customHeight="1">
      <c r="A65" s="45"/>
      <c r="B65" s="1764"/>
      <c r="C65" s="1734" t="s">
        <v>1022</v>
      </c>
      <c r="D65" s="1017"/>
      <c r="E65" s="1773">
        <v>4.25</v>
      </c>
      <c r="F65" s="1759">
        <v>4</v>
      </c>
      <c r="G65" s="1773">
        <v>4.57</v>
      </c>
      <c r="H65" s="1759">
        <v>5</v>
      </c>
      <c r="I65" s="1773">
        <v>4.34</v>
      </c>
      <c r="J65" s="1759">
        <v>4</v>
      </c>
      <c r="K65" s="1773">
        <v>4.57</v>
      </c>
      <c r="L65" s="1759">
        <v>5</v>
      </c>
      <c r="M65" s="1196" t="s">
        <v>17</v>
      </c>
    </row>
    <row r="66" spans="1:18" s="37" customFormat="1" ht="17.45" customHeight="1">
      <c r="A66" s="45"/>
      <c r="B66" s="1764"/>
      <c r="C66" s="1735" t="s">
        <v>1015</v>
      </c>
      <c r="D66" s="1017"/>
      <c r="E66" s="1774"/>
      <c r="F66" s="1775"/>
      <c r="G66" s="1776"/>
      <c r="H66" s="1777"/>
      <c r="I66" s="1778"/>
      <c r="J66" s="1779"/>
      <c r="K66" s="1780"/>
      <c r="L66" s="1781"/>
      <c r="M66" s="1782"/>
    </row>
    <row r="67" spans="1:18" s="37" customFormat="1" ht="18.75" customHeight="1">
      <c r="A67" s="45"/>
      <c r="B67" s="1764"/>
      <c r="C67" s="1664" t="s">
        <v>1012</v>
      </c>
      <c r="D67" s="1017"/>
      <c r="E67" s="1783">
        <v>4.29</v>
      </c>
      <c r="F67" s="1763">
        <v>4</v>
      </c>
      <c r="G67" s="1783">
        <v>4.57</v>
      </c>
      <c r="H67" s="1763">
        <v>5</v>
      </c>
      <c r="I67" s="1783">
        <v>4.37</v>
      </c>
      <c r="J67" s="1763">
        <v>4</v>
      </c>
      <c r="K67" s="1965" t="s">
        <v>981</v>
      </c>
      <c r="L67" s="1966" t="s">
        <v>1024</v>
      </c>
      <c r="M67" s="1197" t="s">
        <v>39</v>
      </c>
    </row>
    <row r="68" spans="1:18" s="37" customFormat="1" ht="18.75" customHeight="1">
      <c r="A68" s="45"/>
      <c r="B68" s="1764"/>
      <c r="C68" s="1737" t="s">
        <v>91</v>
      </c>
      <c r="D68" s="1017"/>
      <c r="E68" s="1774"/>
      <c r="F68" s="1775"/>
      <c r="G68" s="1776"/>
      <c r="H68" s="1777"/>
      <c r="I68" s="1778"/>
      <c r="J68" s="1779"/>
      <c r="K68" s="1963"/>
      <c r="L68" s="1964"/>
      <c r="M68" s="1782"/>
    </row>
    <row r="69" spans="1:18" s="37" customFormat="1" ht="18.75" customHeight="1">
      <c r="A69" s="47"/>
      <c r="B69" s="1764"/>
      <c r="C69" s="1736" t="s">
        <v>1013</v>
      </c>
      <c r="D69" s="1017"/>
      <c r="E69" s="1765"/>
      <c r="F69" s="1766"/>
      <c r="G69" s="1767"/>
      <c r="H69" s="1768"/>
      <c r="I69" s="1769"/>
      <c r="J69" s="1770"/>
      <c r="K69" s="1783">
        <v>4.57</v>
      </c>
      <c r="L69" s="1763">
        <v>5</v>
      </c>
      <c r="M69" s="1018"/>
    </row>
    <row r="70" spans="1:18" s="37" customFormat="1" ht="17.45" customHeight="1">
      <c r="A70" s="80">
        <v>3</v>
      </c>
      <c r="B70" s="146" t="s">
        <v>47</v>
      </c>
      <c r="C70" s="49" t="s">
        <v>598</v>
      </c>
      <c r="D70" s="64" t="s">
        <v>77</v>
      </c>
      <c r="E70" s="77">
        <v>4.43</v>
      </c>
      <c r="F70" s="82">
        <v>4</v>
      </c>
      <c r="G70" s="77">
        <v>4.29</v>
      </c>
      <c r="H70" s="840">
        <v>4</v>
      </c>
      <c r="I70" s="77">
        <v>4.2</v>
      </c>
      <c r="J70" s="82">
        <v>4</v>
      </c>
      <c r="K70" s="77">
        <v>4.2699999999999996</v>
      </c>
      <c r="L70" s="82">
        <v>4</v>
      </c>
      <c r="M70" s="44" t="s">
        <v>17</v>
      </c>
    </row>
    <row r="71" spans="1:18" s="37" customFormat="1" ht="17.45" customHeight="1">
      <c r="A71" s="80"/>
      <c r="B71" s="372" t="s">
        <v>46</v>
      </c>
      <c r="C71" s="46" t="s">
        <v>599</v>
      </c>
      <c r="D71" s="45" t="s">
        <v>95</v>
      </c>
      <c r="E71" s="827"/>
      <c r="F71" s="138"/>
      <c r="G71" s="826"/>
      <c r="H71" s="128"/>
      <c r="I71" s="833"/>
      <c r="J71" s="133"/>
      <c r="K71" s="835"/>
      <c r="L71" s="780"/>
      <c r="M71" s="45"/>
    </row>
    <row r="72" spans="1:18" s="37" customFormat="1" ht="17.45" customHeight="1">
      <c r="A72" s="80"/>
      <c r="B72" s="79"/>
      <c r="C72" s="46" t="s">
        <v>600</v>
      </c>
      <c r="D72" s="45"/>
      <c r="E72" s="827"/>
      <c r="F72" s="138"/>
      <c r="G72" s="826"/>
      <c r="H72" s="128"/>
      <c r="I72" s="833"/>
      <c r="J72" s="133"/>
      <c r="K72" s="835"/>
      <c r="L72" s="780"/>
      <c r="M72" s="45"/>
    </row>
    <row r="73" spans="1:18" s="37" customFormat="1" ht="17.45" customHeight="1">
      <c r="A73" s="80"/>
      <c r="B73" s="79"/>
      <c r="C73" s="46" t="s">
        <v>520</v>
      </c>
      <c r="D73" s="45"/>
      <c r="E73" s="827"/>
      <c r="F73" s="138"/>
      <c r="G73" s="826"/>
      <c r="H73" s="128"/>
      <c r="I73" s="833"/>
      <c r="J73" s="133"/>
      <c r="K73" s="835"/>
      <c r="L73" s="780"/>
      <c r="M73" s="45"/>
    </row>
    <row r="74" spans="1:18" s="37" customFormat="1">
      <c r="A74" s="82">
        <v>4</v>
      </c>
      <c r="B74" s="146" t="s">
        <v>104</v>
      </c>
      <c r="C74" s="49" t="s">
        <v>598</v>
      </c>
      <c r="D74" s="64" t="s">
        <v>77</v>
      </c>
      <c r="E74" s="1490">
        <v>4.22</v>
      </c>
      <c r="F74" s="973">
        <v>4</v>
      </c>
      <c r="G74" s="1490">
        <v>4.3099999999999996</v>
      </c>
      <c r="H74" s="973">
        <v>4</v>
      </c>
      <c r="I74" s="1490">
        <v>4.32</v>
      </c>
      <c r="J74" s="973">
        <v>4</v>
      </c>
      <c r="K74" s="1490">
        <v>4.34</v>
      </c>
      <c r="L74" s="973">
        <v>4</v>
      </c>
      <c r="M74" s="963" t="s">
        <v>17</v>
      </c>
    </row>
    <row r="75" spans="1:18" s="37" customFormat="1" ht="17.45" customHeight="1">
      <c r="A75" s="80"/>
      <c r="B75" s="79"/>
      <c r="C75" s="46" t="s">
        <v>599</v>
      </c>
      <c r="D75" s="45" t="s">
        <v>95</v>
      </c>
      <c r="E75" s="1387"/>
      <c r="F75" s="1388"/>
      <c r="G75" s="1389"/>
      <c r="H75" s="1390"/>
      <c r="I75" s="1391"/>
      <c r="J75" s="1392"/>
      <c r="K75" s="1393"/>
      <c r="L75" s="1394"/>
      <c r="M75" s="45"/>
    </row>
    <row r="76" spans="1:18" s="37" customFormat="1" ht="19.5" customHeight="1">
      <c r="A76" s="336"/>
      <c r="B76" s="449"/>
      <c r="C76" s="48" t="s">
        <v>601</v>
      </c>
      <c r="D76" s="47"/>
      <c r="E76" s="1395"/>
      <c r="F76" s="1396"/>
      <c r="G76" s="1397"/>
      <c r="H76" s="1398"/>
      <c r="I76" s="1399"/>
      <c r="J76" s="1400"/>
      <c r="K76" s="1401"/>
      <c r="L76" s="1402"/>
      <c r="M76" s="47"/>
    </row>
    <row r="77" spans="1:18" s="37" customFormat="1" ht="21">
      <c r="A77" s="82">
        <v>5</v>
      </c>
      <c r="B77" s="2173" t="s">
        <v>105</v>
      </c>
      <c r="C77" s="1857" t="s">
        <v>598</v>
      </c>
      <c r="D77" s="64" t="s">
        <v>77</v>
      </c>
      <c r="E77" s="2170">
        <v>4.72</v>
      </c>
      <c r="F77" s="2171">
        <v>5</v>
      </c>
      <c r="G77" s="2170">
        <v>4.5</v>
      </c>
      <c r="H77" s="2171">
        <v>4</v>
      </c>
      <c r="I77" s="2170">
        <v>4.55</v>
      </c>
      <c r="J77" s="2172">
        <v>5</v>
      </c>
      <c r="K77" s="2170">
        <v>4.51</v>
      </c>
      <c r="L77" s="2172">
        <v>5</v>
      </c>
      <c r="M77" s="44" t="s">
        <v>39</v>
      </c>
      <c r="O77" s="2045">
        <v>4.7200000000000006</v>
      </c>
      <c r="P77" s="2045">
        <v>4.5024999999999995</v>
      </c>
      <c r="Q77" s="2045">
        <v>4.5449999999999999</v>
      </c>
      <c r="R77" s="2045">
        <v>4.5075000000000003</v>
      </c>
    </row>
    <row r="78" spans="1:18" s="37" customFormat="1" ht="18" customHeight="1">
      <c r="A78" s="45"/>
      <c r="B78" s="1488"/>
      <c r="C78" s="970" t="s">
        <v>599</v>
      </c>
      <c r="D78" s="45" t="s">
        <v>95</v>
      </c>
      <c r="E78" s="1387"/>
      <c r="F78" s="1388"/>
      <c r="G78" s="1389"/>
      <c r="H78" s="1390"/>
      <c r="I78" s="1391"/>
      <c r="J78" s="1392"/>
      <c r="K78" s="1393"/>
      <c r="L78" s="1394"/>
      <c r="M78" s="45"/>
      <c r="O78" s="2046">
        <v>5</v>
      </c>
      <c r="P78" s="2046">
        <v>4</v>
      </c>
      <c r="Q78" s="2046">
        <v>5</v>
      </c>
      <c r="R78" s="2046">
        <v>5</v>
      </c>
    </row>
    <row r="79" spans="1:18" s="37" customFormat="1" ht="18.75" customHeight="1">
      <c r="A79" s="47"/>
      <c r="B79" s="1491"/>
      <c r="C79" s="1858" t="s">
        <v>602</v>
      </c>
      <c r="D79" s="47"/>
      <c r="E79" s="1395"/>
      <c r="F79" s="1396"/>
      <c r="G79" s="1397"/>
      <c r="H79" s="1398"/>
      <c r="I79" s="1399"/>
      <c r="J79" s="1400"/>
      <c r="K79" s="1401"/>
      <c r="L79" s="1402"/>
      <c r="M79" s="47"/>
    </row>
    <row r="80" spans="1:18" s="37" customFormat="1" ht="18" customHeight="1">
      <c r="A80" s="82">
        <v>6</v>
      </c>
      <c r="B80" s="146" t="s">
        <v>603</v>
      </c>
      <c r="C80" s="49" t="s">
        <v>598</v>
      </c>
      <c r="D80" s="64" t="s">
        <v>77</v>
      </c>
      <c r="E80" s="77">
        <v>5</v>
      </c>
      <c r="F80" s="82">
        <v>5</v>
      </c>
      <c r="G80" s="77">
        <v>5</v>
      </c>
      <c r="H80" s="82">
        <v>5</v>
      </c>
      <c r="I80" s="77">
        <v>5</v>
      </c>
      <c r="J80" s="82">
        <v>5</v>
      </c>
      <c r="K80" s="77">
        <v>5</v>
      </c>
      <c r="L80" s="82">
        <v>5</v>
      </c>
      <c r="M80" s="44" t="s">
        <v>17</v>
      </c>
    </row>
    <row r="81" spans="1:13" s="37" customFormat="1" ht="18" customHeight="1">
      <c r="A81" s="45"/>
      <c r="B81" s="372" t="s">
        <v>604</v>
      </c>
      <c r="C81" s="46" t="s">
        <v>599</v>
      </c>
      <c r="D81" s="45" t="s">
        <v>95</v>
      </c>
      <c r="E81" s="827"/>
      <c r="F81" s="138"/>
      <c r="G81" s="826"/>
      <c r="H81" s="128"/>
      <c r="I81" s="833"/>
      <c r="J81" s="133"/>
      <c r="K81" s="835"/>
      <c r="L81" s="780"/>
      <c r="M81" s="45"/>
    </row>
    <row r="82" spans="1:13" s="37" customFormat="1" ht="18" customHeight="1">
      <c r="A82" s="45"/>
      <c r="B82" s="372" t="s">
        <v>605</v>
      </c>
      <c r="C82" s="46" t="s">
        <v>609</v>
      </c>
      <c r="D82" s="45"/>
      <c r="E82" s="827"/>
      <c r="F82" s="138"/>
      <c r="G82" s="826"/>
      <c r="H82" s="128"/>
      <c r="I82" s="833"/>
      <c r="J82" s="133"/>
      <c r="K82" s="835"/>
      <c r="L82" s="780"/>
      <c r="M82" s="45"/>
    </row>
    <row r="83" spans="1:13" s="37" customFormat="1" ht="18" customHeight="1">
      <c r="A83" s="45"/>
      <c r="B83" s="372" t="s">
        <v>606</v>
      </c>
      <c r="C83" s="46" t="s">
        <v>517</v>
      </c>
      <c r="D83" s="45"/>
      <c r="E83" s="827"/>
      <c r="F83" s="138"/>
      <c r="G83" s="826"/>
      <c r="H83" s="128"/>
      <c r="I83" s="833"/>
      <c r="J83" s="133"/>
      <c r="K83" s="835"/>
      <c r="L83" s="780"/>
      <c r="M83" s="45"/>
    </row>
    <row r="84" spans="1:13" s="37" customFormat="1" ht="18" customHeight="1">
      <c r="A84" s="45"/>
      <c r="B84" s="372" t="s">
        <v>607</v>
      </c>
      <c r="C84" s="46"/>
      <c r="D84" s="45"/>
      <c r="E84" s="827"/>
      <c r="F84" s="138"/>
      <c r="G84" s="826"/>
      <c r="H84" s="128"/>
      <c r="I84" s="833"/>
      <c r="J84" s="133"/>
      <c r="K84" s="835"/>
      <c r="L84" s="780"/>
      <c r="M84" s="45"/>
    </row>
    <row r="85" spans="1:13" s="37" customFormat="1" ht="18" customHeight="1">
      <c r="A85" s="47"/>
      <c r="B85" s="373" t="s">
        <v>608</v>
      </c>
      <c r="C85" s="48"/>
      <c r="D85" s="47"/>
      <c r="E85" s="837"/>
      <c r="F85" s="139"/>
      <c r="G85" s="839"/>
      <c r="H85" s="129"/>
      <c r="I85" s="838"/>
      <c r="J85" s="134"/>
      <c r="K85" s="836"/>
      <c r="L85" s="781"/>
      <c r="M85" s="47"/>
    </row>
    <row r="86" spans="1:13">
      <c r="M86" s="542">
        <v>65</v>
      </c>
    </row>
    <row r="87" spans="1:13" ht="21">
      <c r="M87" s="697" t="s">
        <v>1072</v>
      </c>
    </row>
    <row r="90" spans="1:13">
      <c r="C90" s="90" t="s">
        <v>4</v>
      </c>
      <c r="D90" s="90" t="s">
        <v>5</v>
      </c>
      <c r="E90" s="90" t="s">
        <v>6</v>
      </c>
      <c r="F90" s="90" t="s">
        <v>7</v>
      </c>
      <c r="I90" s="90" t="s">
        <v>4</v>
      </c>
      <c r="J90" s="90" t="s">
        <v>5</v>
      </c>
      <c r="K90" s="90" t="s">
        <v>6</v>
      </c>
      <c r="L90" s="90" t="s">
        <v>7</v>
      </c>
      <c r="M90" s="90"/>
    </row>
    <row r="91" spans="1:13">
      <c r="B91" s="86" t="s">
        <v>279</v>
      </c>
      <c r="C91" s="90">
        <v>4</v>
      </c>
      <c r="D91" s="90">
        <v>4</v>
      </c>
      <c r="E91" s="90">
        <v>4</v>
      </c>
      <c r="F91" s="90">
        <v>4</v>
      </c>
      <c r="G91" s="86" t="s">
        <v>252</v>
      </c>
      <c r="I91" s="90">
        <v>4</v>
      </c>
      <c r="J91" s="90">
        <v>5</v>
      </c>
      <c r="K91" s="90">
        <v>4</v>
      </c>
      <c r="L91" s="90">
        <v>4</v>
      </c>
    </row>
    <row r="92" spans="1:13">
      <c r="B92" s="86" t="s">
        <v>18</v>
      </c>
      <c r="C92" s="90"/>
      <c r="D92" s="90">
        <v>4</v>
      </c>
      <c r="E92" s="90">
        <v>4</v>
      </c>
      <c r="F92" s="90">
        <v>4</v>
      </c>
      <c r="G92" s="86" t="s">
        <v>78</v>
      </c>
      <c r="I92" s="90"/>
      <c r="J92" s="90"/>
      <c r="K92" s="90">
        <v>4</v>
      </c>
      <c r="L92" s="90">
        <v>5</v>
      </c>
    </row>
    <row r="93" spans="1:13">
      <c r="B93" t="s">
        <v>76</v>
      </c>
      <c r="C93" s="90">
        <v>4</v>
      </c>
      <c r="D93" s="90">
        <v>4</v>
      </c>
      <c r="E93" s="90">
        <v>4</v>
      </c>
      <c r="F93" s="90">
        <v>4</v>
      </c>
      <c r="G93" s="86" t="s">
        <v>83</v>
      </c>
      <c r="I93" s="90">
        <v>4</v>
      </c>
      <c r="J93" s="90">
        <v>5</v>
      </c>
      <c r="K93" s="90">
        <v>4</v>
      </c>
      <c r="L93" s="90"/>
    </row>
    <row r="94" spans="1:13">
      <c r="C94" s="90"/>
      <c r="D94" s="90"/>
      <c r="E94" s="90"/>
      <c r="G94" s="86" t="s">
        <v>21</v>
      </c>
      <c r="I94" s="90">
        <v>4</v>
      </c>
      <c r="J94" s="90">
        <v>4</v>
      </c>
      <c r="K94" s="90">
        <v>4</v>
      </c>
      <c r="L94" s="90">
        <v>4</v>
      </c>
    </row>
    <row r="95" spans="1:13">
      <c r="C95" s="90"/>
      <c r="D95" s="90"/>
      <c r="E95" s="90"/>
      <c r="G95" s="86" t="s">
        <v>22</v>
      </c>
      <c r="I95" s="90">
        <v>4</v>
      </c>
      <c r="J95" s="90">
        <v>4</v>
      </c>
      <c r="K95" s="90">
        <v>4</v>
      </c>
      <c r="L95" s="90">
        <v>4</v>
      </c>
    </row>
    <row r="96" spans="1:13">
      <c r="C96" s="90"/>
      <c r="D96" s="90"/>
      <c r="E96" s="90"/>
      <c r="G96" s="86" t="s">
        <v>20</v>
      </c>
      <c r="I96" s="90"/>
      <c r="J96" s="90">
        <v>5</v>
      </c>
      <c r="K96" s="90">
        <v>5</v>
      </c>
      <c r="L96" s="90"/>
    </row>
    <row r="97" spans="3:13">
      <c r="C97" s="90"/>
      <c r="D97" s="90"/>
      <c r="E97" s="90"/>
      <c r="G97" s="86" t="s">
        <v>253</v>
      </c>
      <c r="I97" s="90">
        <v>4</v>
      </c>
      <c r="J97" s="90">
        <v>4</v>
      </c>
      <c r="K97" s="90">
        <v>4</v>
      </c>
      <c r="L97" s="90">
        <v>5</v>
      </c>
    </row>
    <row r="99" spans="3:13">
      <c r="D99" s="90"/>
      <c r="E99" s="90"/>
      <c r="F99" s="90"/>
      <c r="G99" s="90"/>
      <c r="J99" s="90"/>
      <c r="K99" s="90"/>
      <c r="L99" s="90"/>
    </row>
    <row r="100" spans="3:13">
      <c r="C100" s="86"/>
      <c r="D100" s="90"/>
      <c r="E100" s="90"/>
      <c r="F100" s="90"/>
      <c r="G100" s="90"/>
      <c r="H100" s="86"/>
      <c r="J100" s="90"/>
      <c r="K100" s="90"/>
      <c r="L100" s="90"/>
    </row>
    <row r="101" spans="3:13">
      <c r="C101" s="86"/>
      <c r="D101" s="90"/>
      <c r="E101" s="90"/>
      <c r="F101" s="90"/>
      <c r="G101" s="90"/>
      <c r="H101" s="86"/>
      <c r="J101" s="90"/>
      <c r="K101" s="90"/>
      <c r="L101" s="90"/>
      <c r="M101" s="90"/>
    </row>
    <row r="102" spans="3:13">
      <c r="D102" s="90"/>
      <c r="E102" s="90"/>
      <c r="F102" s="90"/>
      <c r="H102" s="86"/>
      <c r="J102" s="90"/>
      <c r="K102" s="90"/>
      <c r="L102" s="90"/>
      <c r="M102" s="90"/>
    </row>
    <row r="103" spans="3:13">
      <c r="D103" s="90" t="s">
        <v>4</v>
      </c>
      <c r="E103" s="90" t="s">
        <v>5</v>
      </c>
      <c r="F103" s="90" t="s">
        <v>6</v>
      </c>
      <c r="G103" s="90" t="s">
        <v>7</v>
      </c>
      <c r="H103" s="86"/>
      <c r="J103" s="90"/>
      <c r="K103" s="90"/>
      <c r="L103" s="90"/>
      <c r="M103" s="90"/>
    </row>
    <row r="104" spans="3:13">
      <c r="C104" t="s">
        <v>260</v>
      </c>
      <c r="D104" s="90">
        <v>4</v>
      </c>
      <c r="E104" s="90">
        <v>4</v>
      </c>
      <c r="F104" s="90">
        <v>4</v>
      </c>
      <c r="G104" s="2">
        <v>4</v>
      </c>
      <c r="H104" s="86"/>
      <c r="J104" s="90"/>
      <c r="K104" s="90"/>
      <c r="L104" s="90"/>
      <c r="M104" s="90"/>
    </row>
    <row r="105" spans="3:13">
      <c r="C105" t="s">
        <v>259</v>
      </c>
      <c r="D105" s="90">
        <v>4</v>
      </c>
      <c r="E105" s="90">
        <v>4</v>
      </c>
      <c r="F105" s="90">
        <v>4</v>
      </c>
      <c r="G105" s="2">
        <v>4</v>
      </c>
      <c r="H105" s="86"/>
      <c r="J105" s="90"/>
      <c r="K105" s="90"/>
      <c r="L105" s="90"/>
      <c r="M105" s="90"/>
    </row>
    <row r="106" spans="3:13">
      <c r="C106" t="s">
        <v>261</v>
      </c>
      <c r="D106" s="90">
        <v>5</v>
      </c>
      <c r="E106" s="90">
        <v>4</v>
      </c>
      <c r="F106" s="90">
        <v>5</v>
      </c>
      <c r="G106" s="2">
        <v>5</v>
      </c>
      <c r="H106" s="86"/>
      <c r="J106" s="90"/>
      <c r="K106" s="90"/>
      <c r="L106" s="90"/>
      <c r="M106" s="90"/>
    </row>
    <row r="107" spans="3:13">
      <c r="C107" t="s">
        <v>1073</v>
      </c>
      <c r="D107" s="90">
        <v>5</v>
      </c>
      <c r="E107" s="90">
        <v>5</v>
      </c>
      <c r="F107" s="90">
        <v>5</v>
      </c>
      <c r="G107" s="2">
        <v>5</v>
      </c>
      <c r="H107" s="369"/>
      <c r="J107" s="90"/>
      <c r="K107" s="90"/>
      <c r="L107" s="90"/>
      <c r="M107" s="90"/>
    </row>
    <row r="108" spans="3:13">
      <c r="I108" s="86"/>
      <c r="K108" s="90"/>
      <c r="L108" s="90"/>
      <c r="M108" s="90"/>
    </row>
    <row r="109" spans="3:13">
      <c r="I109" s="369"/>
      <c r="K109" s="90"/>
      <c r="L109" s="90"/>
      <c r="M109" s="90"/>
    </row>
    <row r="111" spans="3:13">
      <c r="M111" s="542"/>
    </row>
    <row r="112" spans="3:13" ht="21">
      <c r="M112" s="544"/>
    </row>
    <row r="114" spans="13:13">
      <c r="M114" s="542">
        <v>66</v>
      </c>
    </row>
  </sheetData>
  <mergeCells count="8">
    <mergeCell ref="E31:F31"/>
    <mergeCell ref="G31:H31"/>
    <mergeCell ref="I31:J31"/>
    <mergeCell ref="K31:L31"/>
    <mergeCell ref="E60:F60"/>
    <mergeCell ref="G60:H60"/>
    <mergeCell ref="I60:J60"/>
    <mergeCell ref="K60:L60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9:O173"/>
  <sheetViews>
    <sheetView view="pageBreakPreview" zoomScale="90" zoomScaleNormal="100" zoomScaleSheetLayoutView="90" workbookViewId="0">
      <selection activeCell="G48" sqref="G48"/>
    </sheetView>
  </sheetViews>
  <sheetFormatPr defaultRowHeight="18.75"/>
  <sheetData>
    <row r="9" spans="1:15" ht="26.25">
      <c r="G9" s="576"/>
    </row>
    <row r="10" spans="1:15" ht="42.75" customHeight="1">
      <c r="A10" s="2370" t="s">
        <v>436</v>
      </c>
      <c r="B10" s="2370"/>
      <c r="C10" s="2370"/>
      <c r="D10" s="2370"/>
      <c r="E10" s="2370"/>
      <c r="F10" s="2370"/>
      <c r="G10" s="2370"/>
      <c r="H10" s="2370"/>
      <c r="I10" s="2370"/>
      <c r="J10" s="2370"/>
      <c r="K10" s="2370"/>
      <c r="L10" s="2370"/>
      <c r="M10" s="2370"/>
      <c r="N10" s="2370"/>
      <c r="O10" s="2370"/>
    </row>
    <row r="11" spans="1:15" ht="44.45" customHeight="1">
      <c r="A11" s="2370" t="s">
        <v>437</v>
      </c>
      <c r="B11" s="2370"/>
      <c r="C11" s="2370"/>
      <c r="D11" s="2370"/>
      <c r="E11" s="2370"/>
      <c r="F11" s="2370"/>
      <c r="G11" s="2370"/>
      <c r="H11" s="2370"/>
      <c r="I11" s="2370"/>
      <c r="J11" s="2370"/>
      <c r="K11" s="2370"/>
      <c r="L11" s="2370"/>
      <c r="M11" s="2370"/>
      <c r="N11" s="2370"/>
      <c r="O11" s="2370"/>
    </row>
    <row r="34" spans="1:15" ht="26.25">
      <c r="G34" s="576"/>
    </row>
    <row r="35" spans="1:15" ht="45.75">
      <c r="A35" s="2370" t="s">
        <v>438</v>
      </c>
      <c r="B35" s="2370"/>
      <c r="C35" s="2370"/>
      <c r="D35" s="2370"/>
      <c r="E35" s="2370"/>
      <c r="F35" s="2370"/>
      <c r="G35" s="2370"/>
      <c r="H35" s="2370"/>
      <c r="I35" s="2370"/>
      <c r="J35" s="2370"/>
      <c r="K35" s="2370"/>
      <c r="L35" s="2370"/>
      <c r="M35" s="2370"/>
      <c r="N35" s="2370"/>
      <c r="O35" s="2370"/>
    </row>
    <row r="36" spans="1:15" ht="45.75">
      <c r="A36" s="2370" t="s">
        <v>439</v>
      </c>
      <c r="B36" s="2370"/>
      <c r="C36" s="2370"/>
      <c r="D36" s="2370"/>
      <c r="E36" s="2370"/>
      <c r="F36" s="2370"/>
      <c r="G36" s="2370"/>
      <c r="H36" s="2370"/>
      <c r="I36" s="2370"/>
      <c r="J36" s="2370"/>
      <c r="K36" s="2370"/>
      <c r="L36" s="2370"/>
      <c r="M36" s="2370"/>
      <c r="N36" s="2370"/>
      <c r="O36" s="2370"/>
    </row>
    <row r="58" spans="1:15" ht="26.25">
      <c r="G58" s="576"/>
    </row>
    <row r="59" spans="1:15" ht="45.75">
      <c r="A59" s="2370" t="s">
        <v>440</v>
      </c>
      <c r="B59" s="2370"/>
      <c r="C59" s="2370"/>
      <c r="D59" s="2370"/>
      <c r="E59" s="2370"/>
      <c r="F59" s="2370"/>
      <c r="G59" s="2370"/>
      <c r="H59" s="2370"/>
      <c r="I59" s="2370"/>
      <c r="J59" s="2370"/>
      <c r="K59" s="2370"/>
      <c r="L59" s="2370"/>
      <c r="M59" s="2370"/>
      <c r="N59" s="2370"/>
      <c r="O59" s="2370"/>
    </row>
    <row r="60" spans="1:15" ht="45.75">
      <c r="A60" s="2370"/>
      <c r="B60" s="2370"/>
      <c r="C60" s="2370"/>
      <c r="D60" s="2370"/>
      <c r="E60" s="2370"/>
      <c r="F60" s="2370"/>
      <c r="G60" s="2370"/>
      <c r="H60" s="2370"/>
      <c r="I60" s="2370"/>
      <c r="J60" s="2370"/>
      <c r="K60" s="2370"/>
      <c r="L60" s="2370"/>
      <c r="M60" s="2370"/>
      <c r="N60" s="2370"/>
      <c r="O60" s="2370"/>
    </row>
    <row r="82" spans="1:15" ht="26.25">
      <c r="G82" s="576"/>
    </row>
    <row r="83" spans="1:15" ht="45.75">
      <c r="A83" s="2370" t="s">
        <v>441</v>
      </c>
      <c r="B83" s="2370"/>
      <c r="C83" s="2370"/>
      <c r="D83" s="2370"/>
      <c r="E83" s="2370"/>
      <c r="F83" s="2370"/>
      <c r="G83" s="2370"/>
      <c r="H83" s="2370"/>
      <c r="I83" s="2370"/>
      <c r="J83" s="2370"/>
      <c r="K83" s="2370"/>
      <c r="L83" s="2370"/>
      <c r="M83" s="2370"/>
      <c r="N83" s="2370"/>
      <c r="O83" s="2370"/>
    </row>
    <row r="84" spans="1:15" ht="45.75">
      <c r="A84" s="2370" t="s">
        <v>442</v>
      </c>
      <c r="B84" s="2370"/>
      <c r="C84" s="2370"/>
      <c r="D84" s="2370"/>
      <c r="E84" s="2370"/>
      <c r="F84" s="2370"/>
      <c r="G84" s="2370"/>
      <c r="H84" s="2370"/>
      <c r="I84" s="2370"/>
      <c r="J84" s="2370"/>
      <c r="K84" s="2370"/>
      <c r="L84" s="2370"/>
      <c r="M84" s="2370"/>
      <c r="N84" s="2370"/>
      <c r="O84" s="2370"/>
    </row>
    <row r="106" spans="1:15" ht="26.25">
      <c r="G106" s="576"/>
    </row>
    <row r="107" spans="1:15" ht="45.75">
      <c r="A107" s="2370" t="s">
        <v>443</v>
      </c>
      <c r="B107" s="2370"/>
      <c r="C107" s="2370"/>
      <c r="D107" s="2370"/>
      <c r="E107" s="2370"/>
      <c r="F107" s="2370"/>
      <c r="G107" s="2370"/>
      <c r="H107" s="2370"/>
      <c r="I107" s="2370"/>
      <c r="J107" s="2370"/>
      <c r="K107" s="2370"/>
      <c r="L107" s="2370"/>
      <c r="M107" s="2370"/>
      <c r="N107" s="2370"/>
      <c r="O107" s="2370"/>
    </row>
    <row r="108" spans="1:15" ht="45.75">
      <c r="A108" s="2370" t="s">
        <v>435</v>
      </c>
      <c r="B108" s="2370"/>
      <c r="C108" s="2370"/>
      <c r="D108" s="2370"/>
      <c r="E108" s="2370"/>
      <c r="F108" s="2370"/>
      <c r="G108" s="2370"/>
      <c r="H108" s="2370"/>
      <c r="I108" s="2370"/>
      <c r="J108" s="2370"/>
      <c r="K108" s="2370"/>
      <c r="L108" s="2370"/>
      <c r="M108" s="2370"/>
      <c r="N108" s="2370"/>
      <c r="O108" s="2370"/>
    </row>
    <row r="130" spans="1:15" ht="26.25">
      <c r="G130" s="576"/>
    </row>
    <row r="131" spans="1:15" ht="45.75">
      <c r="A131" s="2370" t="s">
        <v>444</v>
      </c>
      <c r="B131" s="2370"/>
      <c r="C131" s="2370"/>
      <c r="D131" s="2370"/>
      <c r="E131" s="2370"/>
      <c r="F131" s="2370"/>
      <c r="G131" s="2370"/>
      <c r="H131" s="2370"/>
      <c r="I131" s="2370"/>
      <c r="J131" s="2370"/>
      <c r="K131" s="2370"/>
      <c r="L131" s="2370"/>
      <c r="M131" s="2370"/>
      <c r="N131" s="2370"/>
      <c r="O131" s="2370"/>
    </row>
    <row r="132" spans="1:15" ht="45.75">
      <c r="A132" s="2370" t="s">
        <v>445</v>
      </c>
      <c r="B132" s="2370"/>
      <c r="C132" s="2370"/>
      <c r="D132" s="2370"/>
      <c r="E132" s="2370"/>
      <c r="F132" s="2370"/>
      <c r="G132" s="2370"/>
      <c r="H132" s="2370"/>
      <c r="I132" s="2370"/>
      <c r="J132" s="2370"/>
      <c r="K132" s="2370"/>
      <c r="L132" s="2370"/>
      <c r="M132" s="2370"/>
      <c r="N132" s="2370"/>
      <c r="O132" s="2370"/>
    </row>
    <row r="136" spans="1:15" ht="21">
      <c r="G136" s="573"/>
    </row>
    <row r="154" spans="1:15" ht="26.25">
      <c r="G154" s="576"/>
    </row>
    <row r="155" spans="1:15" ht="45.75">
      <c r="A155" s="2370" t="s">
        <v>446</v>
      </c>
      <c r="B155" s="2370"/>
      <c r="C155" s="2370"/>
      <c r="D155" s="2370"/>
      <c r="E155" s="2370"/>
      <c r="F155" s="2370"/>
      <c r="G155" s="2370"/>
      <c r="H155" s="2370"/>
      <c r="I155" s="2370"/>
      <c r="J155" s="2370"/>
      <c r="K155" s="2370"/>
      <c r="L155" s="2370"/>
      <c r="M155" s="2370"/>
      <c r="N155" s="2370"/>
      <c r="O155" s="2370"/>
    </row>
    <row r="156" spans="1:15" ht="45.75">
      <c r="A156" s="2370"/>
      <c r="B156" s="2370"/>
      <c r="C156" s="2370"/>
      <c r="D156" s="2370"/>
      <c r="E156" s="2370"/>
      <c r="F156" s="2370"/>
      <c r="G156" s="2370"/>
      <c r="H156" s="2370"/>
      <c r="I156" s="2370"/>
      <c r="J156" s="2370"/>
      <c r="K156" s="2370"/>
      <c r="L156" s="2370"/>
      <c r="M156" s="2370"/>
      <c r="N156" s="2370"/>
      <c r="O156" s="2370"/>
    </row>
    <row r="166" spans="2:9" ht="21">
      <c r="B166" s="533"/>
      <c r="C166" s="541"/>
      <c r="D166" s="541"/>
      <c r="E166" s="541"/>
      <c r="F166" s="541"/>
      <c r="G166" s="541"/>
      <c r="H166" s="541"/>
      <c r="I166" s="541"/>
    </row>
    <row r="167" spans="2:9" ht="21">
      <c r="B167" s="533"/>
      <c r="C167" s="541"/>
      <c r="D167" s="541"/>
      <c r="E167" s="541"/>
      <c r="F167" s="541"/>
      <c r="G167" s="541"/>
      <c r="H167" s="541"/>
      <c r="I167" s="541"/>
    </row>
    <row r="168" spans="2:9" ht="21">
      <c r="B168" s="563"/>
      <c r="C168" s="572"/>
      <c r="D168" s="541"/>
      <c r="E168" s="541"/>
      <c r="F168" s="541"/>
      <c r="G168" s="541"/>
      <c r="H168" s="541"/>
      <c r="I168" s="541"/>
    </row>
    <row r="169" spans="2:9" ht="21">
      <c r="B169" s="533"/>
      <c r="C169" s="541"/>
      <c r="D169" s="541"/>
      <c r="E169" s="541"/>
      <c r="F169" s="541"/>
      <c r="G169" s="541"/>
      <c r="H169" s="541"/>
      <c r="I169" s="541"/>
    </row>
    <row r="170" spans="2:9" ht="21">
      <c r="B170" s="533"/>
      <c r="C170" s="541"/>
      <c r="D170" s="541"/>
      <c r="E170" s="541"/>
      <c r="F170" s="541"/>
      <c r="G170" s="541"/>
      <c r="H170" s="541"/>
      <c r="I170" s="541"/>
    </row>
    <row r="171" spans="2:9" ht="21">
      <c r="B171" s="533"/>
      <c r="C171" s="573"/>
      <c r="D171" s="541"/>
      <c r="E171" s="541"/>
      <c r="F171" s="541"/>
      <c r="G171" s="541"/>
      <c r="H171" s="541"/>
      <c r="I171" s="541"/>
    </row>
    <row r="172" spans="2:9" ht="21">
      <c r="B172" s="533"/>
      <c r="C172" s="541"/>
      <c r="D172" s="541"/>
      <c r="E172" s="541"/>
      <c r="F172" s="541"/>
      <c r="G172" s="541"/>
      <c r="H172" s="541"/>
      <c r="I172" s="541"/>
    </row>
    <row r="173" spans="2:9" ht="21">
      <c r="B173" s="533"/>
      <c r="C173" s="541"/>
      <c r="D173" s="541"/>
      <c r="E173" s="541"/>
      <c r="F173" s="541"/>
      <c r="G173" s="541"/>
      <c r="H173" s="541"/>
      <c r="I173" s="541"/>
    </row>
  </sheetData>
  <mergeCells count="14">
    <mergeCell ref="A155:O155"/>
    <mergeCell ref="A156:O156"/>
    <mergeCell ref="A10:O10"/>
    <mergeCell ref="A11:O11"/>
    <mergeCell ref="A35:O35"/>
    <mergeCell ref="A36:O36"/>
    <mergeCell ref="A131:O131"/>
    <mergeCell ref="A132:O132"/>
    <mergeCell ref="A59:O59"/>
    <mergeCell ref="A60:O60"/>
    <mergeCell ref="A83:O83"/>
    <mergeCell ref="A84:O84"/>
    <mergeCell ref="A107:O107"/>
    <mergeCell ref="A108:O108"/>
  </mergeCells>
  <pageMargins left="0.78740157480314965" right="0.78740157480314965" top="0.78740157480314965" bottom="0.78740157480314965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P27"/>
  <sheetViews>
    <sheetView tabSelected="1" view="pageBreakPreview" zoomScale="130" zoomScaleNormal="100" zoomScaleSheetLayoutView="130" workbookViewId="0">
      <selection activeCell="K14" sqref="K14"/>
    </sheetView>
  </sheetViews>
  <sheetFormatPr defaultColWidth="9.140625" defaultRowHeight="21"/>
  <cols>
    <col min="1" max="1" width="7.28515625" style="541" customWidth="1"/>
    <col min="2" max="2" width="6.28515625" style="533" customWidth="1"/>
    <col min="3" max="3" width="7.42578125" style="541" customWidth="1"/>
    <col min="4" max="14" width="9.140625" style="541"/>
    <col min="15" max="15" width="7.42578125" style="541" customWidth="1"/>
    <col min="16" max="16384" width="9.140625" style="541"/>
  </cols>
  <sheetData>
    <row r="1" spans="2:16">
      <c r="B1" s="2265" t="s">
        <v>400</v>
      </c>
      <c r="C1" s="2265"/>
      <c r="D1" s="2265"/>
      <c r="E1" s="2265"/>
      <c r="F1" s="2265"/>
      <c r="G1" s="2265"/>
      <c r="H1" s="2265"/>
      <c r="I1" s="2265"/>
      <c r="J1" s="2265"/>
      <c r="K1" s="2265"/>
      <c r="L1" s="2265"/>
      <c r="M1" s="2265"/>
      <c r="N1" s="2265"/>
      <c r="O1" s="2265"/>
      <c r="P1" s="2265"/>
    </row>
    <row r="2" spans="2:16">
      <c r="B2" s="393" t="s">
        <v>140</v>
      </c>
      <c r="C2" s="2265" t="s">
        <v>310</v>
      </c>
      <c r="D2" s="2265"/>
      <c r="E2" s="2265"/>
      <c r="F2" s="2265"/>
      <c r="G2" s="2265"/>
      <c r="H2" s="2265"/>
      <c r="I2" s="2265"/>
      <c r="J2" s="2265"/>
      <c r="K2" s="2265"/>
      <c r="L2" s="2265"/>
      <c r="M2" s="2265"/>
      <c r="N2" s="2265"/>
      <c r="O2" s="2265"/>
      <c r="P2" s="575" t="s">
        <v>312</v>
      </c>
    </row>
    <row r="3" spans="2:16">
      <c r="B3" s="1284">
        <v>7.1</v>
      </c>
      <c r="C3" s="1285" t="s">
        <v>401</v>
      </c>
      <c r="D3" s="1286"/>
      <c r="E3" s="1286"/>
      <c r="F3" s="1286"/>
      <c r="G3" s="1286"/>
      <c r="H3" s="1286"/>
      <c r="I3" s="1286"/>
      <c r="P3" s="1860">
        <v>7.1</v>
      </c>
    </row>
    <row r="4" spans="2:16">
      <c r="B4" s="1287"/>
      <c r="C4" s="1286" t="s">
        <v>402</v>
      </c>
      <c r="D4" s="1286" t="s">
        <v>850</v>
      </c>
      <c r="E4" s="1286"/>
      <c r="F4" s="1286"/>
      <c r="G4" s="1286"/>
      <c r="H4" s="1286"/>
      <c r="I4" s="1286"/>
      <c r="P4" s="1283" t="s">
        <v>912</v>
      </c>
    </row>
    <row r="5" spans="2:16">
      <c r="B5" s="1287"/>
      <c r="C5" s="1286" t="s">
        <v>403</v>
      </c>
      <c r="D5" s="1286" t="s">
        <v>851</v>
      </c>
      <c r="E5" s="1286"/>
      <c r="F5" s="1286"/>
      <c r="G5" s="1286"/>
      <c r="H5" s="1286"/>
      <c r="I5" s="1286"/>
      <c r="P5" s="1283" t="s">
        <v>1075</v>
      </c>
    </row>
    <row r="6" spans="2:16">
      <c r="B6" s="1284">
        <v>7.2</v>
      </c>
      <c r="C6" s="1285" t="s">
        <v>420</v>
      </c>
      <c r="D6" s="1286"/>
      <c r="E6" s="1286"/>
      <c r="F6" s="1286"/>
      <c r="G6" s="1286"/>
      <c r="H6" s="1286"/>
      <c r="I6" s="1286"/>
      <c r="P6" s="1860">
        <v>7.2</v>
      </c>
    </row>
    <row r="7" spans="2:16">
      <c r="B7" s="1287"/>
      <c r="C7" s="1286" t="s">
        <v>404</v>
      </c>
      <c r="D7" s="1286" t="s">
        <v>852</v>
      </c>
      <c r="E7" s="1286"/>
      <c r="F7" s="1286"/>
      <c r="G7" s="1286"/>
      <c r="H7" s="1286"/>
      <c r="I7" s="1286"/>
      <c r="P7" s="1283" t="s">
        <v>913</v>
      </c>
    </row>
    <row r="8" spans="2:16">
      <c r="B8" s="1287"/>
      <c r="C8" s="1286" t="s">
        <v>405</v>
      </c>
      <c r="D8" s="1286" t="s">
        <v>853</v>
      </c>
      <c r="E8" s="1286"/>
      <c r="F8" s="1286"/>
      <c r="G8" s="1286"/>
      <c r="H8" s="1286"/>
      <c r="I8" s="1286"/>
      <c r="P8" s="1283" t="s">
        <v>913</v>
      </c>
    </row>
    <row r="9" spans="2:16">
      <c r="B9" s="1284">
        <v>7.3</v>
      </c>
      <c r="C9" s="1285" t="s">
        <v>421</v>
      </c>
      <c r="D9" s="1286"/>
      <c r="E9" s="1286"/>
      <c r="F9" s="1286"/>
      <c r="G9" s="1286"/>
      <c r="H9" s="1286"/>
      <c r="I9" s="1286"/>
      <c r="P9" s="1860">
        <v>7.3</v>
      </c>
    </row>
    <row r="10" spans="2:16">
      <c r="B10" s="1287"/>
      <c r="C10" s="1286" t="s">
        <v>406</v>
      </c>
      <c r="D10" s="1286" t="s">
        <v>854</v>
      </c>
      <c r="E10" s="1286"/>
      <c r="F10" s="1286"/>
      <c r="G10" s="1286"/>
      <c r="H10" s="1286"/>
      <c r="I10" s="1286"/>
      <c r="P10" s="1283" t="s">
        <v>914</v>
      </c>
    </row>
    <row r="11" spans="2:16">
      <c r="B11" s="1287"/>
      <c r="C11" s="1286" t="s">
        <v>407</v>
      </c>
      <c r="D11" s="1286" t="s">
        <v>422</v>
      </c>
      <c r="E11" s="1286"/>
      <c r="F11" s="1286"/>
      <c r="G11" s="1286"/>
      <c r="H11" s="1286"/>
      <c r="I11" s="1286"/>
      <c r="P11" s="1283" t="s">
        <v>870</v>
      </c>
    </row>
    <row r="12" spans="2:16">
      <c r="B12" s="1287"/>
      <c r="C12" s="1286" t="s">
        <v>408</v>
      </c>
      <c r="D12" s="1286" t="s">
        <v>423</v>
      </c>
      <c r="E12" s="1286"/>
      <c r="F12" s="1286"/>
      <c r="G12" s="1286"/>
      <c r="H12" s="1286"/>
      <c r="I12" s="1286"/>
      <c r="P12" s="1283" t="s">
        <v>1076</v>
      </c>
    </row>
    <row r="13" spans="2:16">
      <c r="B13" s="1287"/>
      <c r="C13" s="1286" t="s">
        <v>409</v>
      </c>
      <c r="D13" s="1286" t="s">
        <v>424</v>
      </c>
      <c r="E13" s="1286"/>
      <c r="F13" s="1286"/>
      <c r="G13" s="1286"/>
      <c r="H13" s="1286"/>
      <c r="I13" s="1286"/>
      <c r="P13" s="1283" t="s">
        <v>1077</v>
      </c>
    </row>
    <row r="14" spans="2:16">
      <c r="B14" s="1284">
        <v>7.4</v>
      </c>
      <c r="C14" s="1288" t="s">
        <v>426</v>
      </c>
      <c r="D14" s="1286"/>
      <c r="E14" s="1286"/>
      <c r="F14" s="1286"/>
      <c r="G14" s="1286"/>
      <c r="H14" s="1286"/>
      <c r="I14" s="1286"/>
      <c r="P14" s="1860">
        <v>7.4</v>
      </c>
    </row>
    <row r="15" spans="2:16">
      <c r="B15" s="1287"/>
      <c r="C15" s="1286" t="s">
        <v>410</v>
      </c>
      <c r="D15" s="1286" t="s">
        <v>425</v>
      </c>
      <c r="E15" s="1286"/>
      <c r="F15" s="1286"/>
      <c r="G15" s="1286"/>
      <c r="H15" s="1286"/>
      <c r="I15" s="1286"/>
      <c r="P15" s="1283" t="s">
        <v>917</v>
      </c>
    </row>
    <row r="16" spans="2:16">
      <c r="B16" s="1287"/>
      <c r="C16" s="1286" t="s">
        <v>411</v>
      </c>
      <c r="D16" s="1286" t="s">
        <v>428</v>
      </c>
      <c r="E16" s="1286"/>
      <c r="F16" s="1286"/>
      <c r="G16" s="1286"/>
      <c r="H16" s="1286"/>
      <c r="I16" s="1286"/>
      <c r="P16" s="1283" t="s">
        <v>918</v>
      </c>
    </row>
    <row r="17" spans="2:16">
      <c r="B17" s="1287"/>
      <c r="C17" s="1286" t="s">
        <v>412</v>
      </c>
      <c r="D17" s="1286" t="s">
        <v>427</v>
      </c>
      <c r="E17" s="1286"/>
      <c r="F17" s="1286"/>
      <c r="G17" s="1286"/>
      <c r="H17" s="1286"/>
      <c r="I17" s="1286"/>
      <c r="P17" s="1283" t="s">
        <v>919</v>
      </c>
    </row>
    <row r="18" spans="2:16">
      <c r="B18" s="1287"/>
      <c r="C18" s="1286" t="s">
        <v>413</v>
      </c>
      <c r="D18" s="1286" t="s">
        <v>429</v>
      </c>
      <c r="E18" s="1286"/>
      <c r="F18" s="1286"/>
      <c r="G18" s="1286"/>
      <c r="H18" s="1286"/>
      <c r="I18" s="1286"/>
      <c r="P18" s="1283" t="s">
        <v>920</v>
      </c>
    </row>
    <row r="19" spans="2:16">
      <c r="B19" s="1287"/>
      <c r="C19" s="1286" t="s">
        <v>414</v>
      </c>
      <c r="D19" s="1286" t="s">
        <v>430</v>
      </c>
      <c r="E19" s="1286"/>
      <c r="F19" s="1286"/>
      <c r="G19" s="1286"/>
      <c r="H19" s="1286"/>
      <c r="I19" s="1286"/>
      <c r="P19" s="1283" t="s">
        <v>1078</v>
      </c>
    </row>
    <row r="20" spans="2:16">
      <c r="B20" s="1284">
        <v>7.5</v>
      </c>
      <c r="C20" s="1285" t="s">
        <v>432</v>
      </c>
      <c r="D20" s="1286"/>
      <c r="E20" s="1286"/>
      <c r="F20" s="1286"/>
      <c r="G20" s="1286"/>
      <c r="H20" s="1286"/>
      <c r="I20" s="1286"/>
      <c r="P20" s="1860">
        <v>7.5</v>
      </c>
    </row>
    <row r="21" spans="2:16">
      <c r="B21" s="1287"/>
      <c r="C21" s="1286" t="s">
        <v>415</v>
      </c>
      <c r="D21" s="1286" t="s">
        <v>431</v>
      </c>
      <c r="E21" s="1286"/>
      <c r="F21" s="1286"/>
      <c r="G21" s="1286"/>
      <c r="H21" s="1286"/>
      <c r="I21" s="1286"/>
      <c r="P21" s="1283" t="s">
        <v>921</v>
      </c>
    </row>
    <row r="22" spans="2:16">
      <c r="B22" s="1287"/>
      <c r="C22" s="1286" t="s">
        <v>416</v>
      </c>
      <c r="D22" s="1286" t="s">
        <v>433</v>
      </c>
      <c r="E22" s="1286"/>
      <c r="F22" s="1286"/>
      <c r="G22" s="1286"/>
      <c r="H22" s="1286"/>
      <c r="I22" s="1286"/>
      <c r="P22" s="1283" t="s">
        <v>922</v>
      </c>
    </row>
    <row r="23" spans="2:16">
      <c r="B23" s="1284">
        <v>7.6</v>
      </c>
      <c r="C23" s="1288" t="s">
        <v>434</v>
      </c>
      <c r="D23" s="1286"/>
      <c r="E23" s="1286"/>
      <c r="F23" s="1286"/>
      <c r="G23" s="1286"/>
      <c r="H23" s="1286"/>
      <c r="I23" s="1286"/>
      <c r="P23" s="1860">
        <v>7.6</v>
      </c>
    </row>
    <row r="24" spans="2:16">
      <c r="B24" s="1287"/>
      <c r="C24" s="1286" t="s">
        <v>417</v>
      </c>
      <c r="D24" s="1286" t="s">
        <v>855</v>
      </c>
      <c r="E24" s="1286"/>
      <c r="F24" s="1286"/>
      <c r="G24" s="1286"/>
      <c r="H24" s="1286"/>
      <c r="I24" s="1286"/>
      <c r="P24" s="1283" t="s">
        <v>923</v>
      </c>
    </row>
    <row r="25" spans="2:16">
      <c r="B25" s="1287"/>
      <c r="C25" s="1286" t="s">
        <v>418</v>
      </c>
      <c r="D25" s="1286" t="s">
        <v>856</v>
      </c>
      <c r="E25" s="1286"/>
      <c r="F25" s="1286"/>
      <c r="G25" s="1286"/>
      <c r="H25" s="1286"/>
      <c r="I25" s="1286"/>
      <c r="P25" s="1283" t="s">
        <v>1079</v>
      </c>
    </row>
    <row r="26" spans="2:16">
      <c r="C26" s="541" t="s">
        <v>419</v>
      </c>
      <c r="D26" s="1135" t="s">
        <v>857</v>
      </c>
      <c r="P26" s="1283" t="s">
        <v>1080</v>
      </c>
    </row>
    <row r="27" spans="2:16">
      <c r="P27" s="574"/>
    </row>
  </sheetData>
  <mergeCells count="2">
    <mergeCell ref="B1:P1"/>
    <mergeCell ref="C2:O2"/>
  </mergeCells>
  <pageMargins left="0.78740157480314965" right="0.78740157480314965" top="0.70866141732283472" bottom="0.62992125984251968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259"/>
  <sheetViews>
    <sheetView view="pageBreakPreview" zoomScale="145" zoomScaleNormal="100" zoomScaleSheetLayoutView="145" workbookViewId="0">
      <selection activeCell="K37" sqref="K37"/>
    </sheetView>
  </sheetViews>
  <sheetFormatPr defaultColWidth="9" defaultRowHeight="18.75"/>
  <cols>
    <col min="1" max="1" width="4.7109375" style="340" customWidth="1"/>
    <col min="2" max="2" width="14.140625" style="1" customWidth="1"/>
    <col min="3" max="3" width="11.42578125" style="14" customWidth="1"/>
    <col min="4" max="4" width="11.42578125" style="1" customWidth="1"/>
    <col min="5" max="5" width="7.5703125" style="2" customWidth="1"/>
    <col min="6" max="6" width="6.140625" style="2" customWidth="1"/>
    <col min="7" max="7" width="6.28515625" style="2" customWidth="1"/>
    <col min="8" max="8" width="7" style="93" customWidth="1"/>
    <col min="9" max="10" width="6.5703125" style="25" customWidth="1"/>
    <col min="11" max="11" width="7" style="93" customWidth="1"/>
    <col min="12" max="13" width="6.5703125" style="25" customWidth="1"/>
    <col min="14" max="14" width="7.140625" style="93" customWidth="1"/>
    <col min="15" max="16" width="7.85546875" style="10" customWidth="1"/>
    <col min="17" max="17" width="7.28515625" style="10" customWidth="1"/>
    <col min="18" max="18" width="5.42578125" style="10" customWidth="1"/>
    <col min="19" max="19" width="9.5703125" style="10" customWidth="1"/>
    <col min="20" max="20" width="5.85546875" style="25" customWidth="1"/>
    <col min="21" max="21" width="6.42578125" style="25" customWidth="1"/>
    <col min="22" max="22" width="6" style="25" customWidth="1"/>
    <col min="23" max="23" width="6.85546875" style="1" customWidth="1"/>
    <col min="24" max="24" width="9" style="1"/>
    <col min="25" max="25" width="13.28515625" style="1" customWidth="1"/>
    <col min="26" max="16384" width="9" style="1"/>
  </cols>
  <sheetData>
    <row r="1" spans="1:23" ht="6.75" customHeight="1">
      <c r="A1" s="450"/>
      <c r="B1" s="451"/>
      <c r="C1" s="452"/>
      <c r="D1" s="453"/>
      <c r="E1" s="450"/>
      <c r="F1" s="450"/>
      <c r="G1" s="450"/>
      <c r="H1" s="454"/>
      <c r="I1" s="455"/>
      <c r="J1" s="455"/>
      <c r="K1" s="454"/>
      <c r="L1" s="455"/>
      <c r="M1" s="455"/>
      <c r="N1" s="454"/>
      <c r="O1" s="456"/>
      <c r="P1" s="456"/>
      <c r="Q1" s="456"/>
      <c r="R1" s="456"/>
      <c r="S1" s="456"/>
      <c r="T1" s="455"/>
      <c r="U1" s="1"/>
      <c r="V1" s="1"/>
    </row>
    <row r="2" spans="1:23" ht="23.25">
      <c r="A2" s="450"/>
      <c r="B2" s="451"/>
      <c r="C2" s="452"/>
      <c r="D2" s="453"/>
      <c r="E2" s="450"/>
      <c r="F2" s="450"/>
      <c r="G2" s="450"/>
      <c r="H2" s="454"/>
      <c r="I2" s="676" t="s">
        <v>547</v>
      </c>
      <c r="J2" s="455"/>
      <c r="K2" s="454"/>
      <c r="L2" s="455"/>
      <c r="M2" s="455"/>
      <c r="N2" s="454"/>
      <c r="O2" s="456"/>
      <c r="P2" s="456"/>
      <c r="Q2" s="456"/>
      <c r="R2" s="456"/>
      <c r="S2" s="456"/>
      <c r="T2" s="455"/>
      <c r="U2" s="459"/>
      <c r="V2" s="455"/>
      <c r="W2" s="459" t="s">
        <v>378</v>
      </c>
    </row>
    <row r="3" spans="1:23" ht="23.25">
      <c r="A3" s="450"/>
      <c r="B3" s="675" t="s">
        <v>548</v>
      </c>
      <c r="C3" s="452"/>
      <c r="D3" s="453"/>
      <c r="E3" s="450"/>
      <c r="F3" s="450"/>
      <c r="G3" s="450"/>
      <c r="H3" s="454"/>
      <c r="I3" s="455"/>
      <c r="J3" s="455"/>
      <c r="K3" s="454"/>
      <c r="L3" s="455"/>
      <c r="M3" s="455"/>
      <c r="N3" s="454"/>
      <c r="O3" s="456"/>
      <c r="P3" s="456"/>
      <c r="Q3" s="456"/>
      <c r="R3" s="456"/>
      <c r="S3" s="456"/>
      <c r="T3" s="455"/>
      <c r="U3" s="459"/>
      <c r="V3" s="460"/>
    </row>
    <row r="4" spans="1:23" ht="21">
      <c r="A4" s="450"/>
      <c r="B4" s="645" t="s">
        <v>523</v>
      </c>
      <c r="C4" s="452"/>
      <c r="D4" s="453"/>
      <c r="E4" s="450"/>
      <c r="F4" s="450"/>
      <c r="G4" s="450"/>
      <c r="H4" s="454"/>
      <c r="I4" s="455"/>
      <c r="J4" s="455"/>
      <c r="K4" s="454"/>
      <c r="L4" s="455"/>
      <c r="M4" s="455"/>
      <c r="N4" s="454"/>
      <c r="O4" s="456"/>
      <c r="P4" s="456"/>
      <c r="Q4" s="456"/>
      <c r="R4" s="456"/>
      <c r="S4" s="456"/>
      <c r="T4" s="455"/>
      <c r="U4" s="455"/>
      <c r="V4" s="455"/>
    </row>
    <row r="5" spans="1:23" ht="21.75" customHeight="1">
      <c r="A5" s="450"/>
      <c r="B5" s="483"/>
      <c r="C5" s="484" t="s">
        <v>888</v>
      </c>
      <c r="D5" s="483"/>
      <c r="E5" s="483"/>
      <c r="F5" s="483"/>
      <c r="G5" s="483"/>
      <c r="H5" s="485"/>
      <c r="I5" s="486"/>
      <c r="J5" s="486"/>
      <c r="K5" s="485"/>
      <c r="L5" s="486"/>
      <c r="M5" s="486"/>
      <c r="N5" s="485"/>
      <c r="O5" s="487"/>
      <c r="P5" s="487"/>
      <c r="Q5" s="487"/>
      <c r="R5" s="487"/>
      <c r="S5" s="487"/>
      <c r="T5" s="486"/>
      <c r="U5" s="486"/>
      <c r="V5" s="486"/>
    </row>
    <row r="6" spans="1:23" ht="21.75" customHeight="1">
      <c r="A6" s="450"/>
      <c r="B6" s="484" t="s">
        <v>889</v>
      </c>
      <c r="C6" s="484"/>
      <c r="D6" s="483"/>
      <c r="E6" s="483"/>
      <c r="F6" s="483"/>
      <c r="G6" s="483"/>
      <c r="H6" s="485"/>
      <c r="I6" s="486"/>
      <c r="J6" s="486"/>
      <c r="K6" s="485"/>
      <c r="L6" s="486"/>
      <c r="M6" s="486"/>
      <c r="N6" s="485"/>
      <c r="O6" s="487"/>
      <c r="P6" s="487"/>
      <c r="Q6" s="487"/>
      <c r="R6" s="487"/>
      <c r="S6" s="487"/>
      <c r="T6" s="486"/>
      <c r="U6" s="486"/>
      <c r="V6" s="486"/>
    </row>
    <row r="7" spans="1:23" ht="21.75" customHeight="1">
      <c r="A7" s="450"/>
      <c r="B7" s="484" t="s">
        <v>890</v>
      </c>
      <c r="C7" s="484"/>
      <c r="D7" s="483"/>
      <c r="E7" s="483"/>
      <c r="F7" s="483"/>
      <c r="G7" s="483"/>
      <c r="H7" s="485"/>
      <c r="I7" s="486"/>
      <c r="J7" s="486"/>
      <c r="K7" s="485"/>
      <c r="L7" s="486"/>
      <c r="M7" s="486"/>
      <c r="N7" s="485"/>
      <c r="O7" s="487"/>
      <c r="P7" s="487"/>
      <c r="Q7" s="487"/>
      <c r="R7" s="487"/>
      <c r="S7" s="487"/>
      <c r="T7" s="486"/>
      <c r="U7" s="486"/>
      <c r="V7" s="486"/>
    </row>
    <row r="8" spans="1:23" ht="21.75" customHeight="1">
      <c r="A8" s="450"/>
      <c r="B8" s="484"/>
      <c r="C8" s="484" t="s">
        <v>549</v>
      </c>
      <c r="D8" s="483"/>
      <c r="E8" s="483"/>
      <c r="F8" s="483"/>
      <c r="G8" s="483"/>
      <c r="H8" s="485"/>
      <c r="I8" s="486"/>
      <c r="J8" s="486"/>
      <c r="K8" s="485"/>
      <c r="L8" s="486"/>
      <c r="M8" s="486"/>
      <c r="N8" s="485"/>
      <c r="O8" s="487"/>
      <c r="P8" s="487"/>
      <c r="Q8" s="487"/>
      <c r="R8" s="487"/>
      <c r="S8" s="487"/>
      <c r="T8" s="486"/>
      <c r="U8" s="486"/>
      <c r="V8" s="486"/>
    </row>
    <row r="9" spans="1:23" ht="21.75" customHeight="1">
      <c r="A9" s="450"/>
      <c r="B9" s="484" t="s">
        <v>892</v>
      </c>
      <c r="C9" s="484"/>
      <c r="D9" s="483"/>
      <c r="E9" s="483"/>
      <c r="F9" s="483"/>
      <c r="G9" s="483"/>
      <c r="H9" s="485"/>
      <c r="I9" s="486"/>
      <c r="J9" s="486"/>
      <c r="K9" s="485"/>
      <c r="L9" s="486"/>
      <c r="M9" s="486"/>
      <c r="N9" s="485"/>
      <c r="O9" s="487"/>
      <c r="P9" s="487"/>
      <c r="Q9" s="487"/>
      <c r="R9" s="487"/>
      <c r="S9" s="487"/>
      <c r="T9" s="486"/>
      <c r="U9" s="486"/>
      <c r="V9" s="486"/>
    </row>
    <row r="10" spans="1:23" ht="21.75" customHeight="1">
      <c r="A10" s="450"/>
      <c r="B10" s="452" t="s">
        <v>891</v>
      </c>
      <c r="C10" s="452"/>
      <c r="D10" s="453"/>
      <c r="E10" s="450"/>
      <c r="F10" s="450"/>
      <c r="G10" s="450"/>
      <c r="H10" s="454"/>
      <c r="I10" s="455"/>
      <c r="J10" s="455"/>
      <c r="K10" s="454"/>
      <c r="L10" s="455"/>
      <c r="M10" s="455"/>
      <c r="N10" s="454"/>
      <c r="O10" s="456"/>
      <c r="P10" s="456"/>
      <c r="Q10" s="456"/>
      <c r="R10" s="456"/>
      <c r="S10" s="456"/>
      <c r="T10" s="455"/>
      <c r="U10" s="455"/>
      <c r="V10" s="455"/>
    </row>
    <row r="11" spans="1:23" ht="21.75" customHeight="1">
      <c r="A11" s="450"/>
      <c r="B11" s="453"/>
      <c r="C11" s="458" t="s">
        <v>553</v>
      </c>
      <c r="D11" s="453"/>
      <c r="E11" s="450"/>
      <c r="F11" s="450"/>
      <c r="G11" s="450"/>
      <c r="H11" s="454"/>
      <c r="I11" s="455"/>
      <c r="J11" s="455"/>
      <c r="K11" s="454"/>
      <c r="L11" s="455"/>
      <c r="M11" s="455"/>
      <c r="N11" s="454"/>
      <c r="O11" s="456"/>
      <c r="P11" s="456"/>
      <c r="Q11" s="456"/>
      <c r="R11" s="456"/>
      <c r="S11" s="456"/>
      <c r="T11" s="455"/>
      <c r="U11" s="455"/>
      <c r="V11" s="455"/>
    </row>
    <row r="12" spans="1:23" ht="21.75" customHeight="1">
      <c r="B12" s="458" t="s">
        <v>554</v>
      </c>
    </row>
    <row r="13" spans="1:23" ht="21.75" customHeight="1">
      <c r="B13" s="644" t="s">
        <v>1084</v>
      </c>
      <c r="C13" s="458"/>
    </row>
    <row r="14" spans="1:23" ht="21.75" customHeight="1">
      <c r="B14" s="644" t="s">
        <v>555</v>
      </c>
      <c r="C14" s="458"/>
    </row>
    <row r="15" spans="1:23" ht="21.75" customHeight="1">
      <c r="B15" s="644"/>
      <c r="C15" s="458"/>
    </row>
    <row r="16" spans="1:23" ht="21.75" customHeight="1">
      <c r="A16" s="473" t="s">
        <v>0</v>
      </c>
      <c r="B16" s="2266" t="s">
        <v>1</v>
      </c>
      <c r="C16" s="2267"/>
      <c r="D16" s="2267"/>
      <c r="E16" s="474"/>
      <c r="F16" s="2269" t="s">
        <v>2</v>
      </c>
      <c r="G16" s="2270"/>
      <c r="H16" s="2270"/>
      <c r="I16" s="2270"/>
      <c r="J16" s="2271"/>
      <c r="K16" s="2266" t="s">
        <v>3</v>
      </c>
      <c r="L16" s="2267"/>
      <c r="M16" s="2267"/>
      <c r="N16" s="2267"/>
      <c r="O16" s="2267"/>
      <c r="P16" s="2267"/>
      <c r="Q16" s="2268"/>
      <c r="R16" s="578"/>
      <c r="S16" s="579" t="s">
        <v>524</v>
      </c>
      <c r="T16" s="579"/>
      <c r="U16" s="578"/>
      <c r="V16" s="653" t="s">
        <v>12</v>
      </c>
      <c r="W16" s="652"/>
    </row>
    <row r="17" spans="1:23" ht="21.75" customHeight="1">
      <c r="A17" s="465">
        <v>1</v>
      </c>
      <c r="B17" s="466" t="s">
        <v>250</v>
      </c>
      <c r="C17" s="452"/>
      <c r="D17" s="496"/>
      <c r="E17" s="467"/>
      <c r="F17" s="703" t="s">
        <v>313</v>
      </c>
      <c r="G17" s="469"/>
      <c r="H17" s="471"/>
      <c r="I17" s="469"/>
      <c r="J17" s="580"/>
      <c r="K17" s="461" t="s">
        <v>453</v>
      </c>
      <c r="L17" s="470"/>
      <c r="M17" s="470"/>
      <c r="N17" s="488"/>
      <c r="O17" s="471"/>
      <c r="P17" s="471"/>
      <c r="Q17" s="502"/>
      <c r="R17" s="704" t="s">
        <v>539</v>
      </c>
      <c r="S17" s="705"/>
      <c r="T17" s="493"/>
      <c r="U17" s="706" t="s">
        <v>924</v>
      </c>
      <c r="W17" s="631"/>
    </row>
    <row r="18" spans="1:23" ht="21.75" customHeight="1">
      <c r="A18" s="465"/>
      <c r="B18" s="462"/>
      <c r="C18" s="452"/>
      <c r="D18" s="452"/>
      <c r="E18" s="463"/>
      <c r="F18" s="1157" t="s">
        <v>279</v>
      </c>
      <c r="G18" s="1158"/>
      <c r="H18" s="1159"/>
      <c r="I18" s="1158"/>
      <c r="J18" s="1160"/>
      <c r="K18" s="489" t="s">
        <v>454</v>
      </c>
      <c r="L18" s="481"/>
      <c r="M18" s="481"/>
      <c r="N18" s="482"/>
      <c r="O18" s="482"/>
      <c r="P18" s="482"/>
      <c r="Q18" s="503"/>
      <c r="R18" s="1166" t="s">
        <v>540</v>
      </c>
      <c r="S18" s="1167"/>
      <c r="T18" s="1168"/>
      <c r="U18" s="1169"/>
      <c r="V18" s="886"/>
      <c r="W18" s="652"/>
    </row>
    <row r="19" spans="1:23" ht="21.75" customHeight="1">
      <c r="A19" s="475">
        <v>2</v>
      </c>
      <c r="B19" s="461" t="s">
        <v>251</v>
      </c>
      <c r="C19" s="464"/>
      <c r="D19" s="497"/>
      <c r="E19" s="497"/>
      <c r="F19" s="1161" t="s">
        <v>455</v>
      </c>
      <c r="G19" s="1162"/>
      <c r="H19" s="1159"/>
      <c r="I19" s="1162"/>
      <c r="J19" s="1160"/>
      <c r="K19" s="461" t="s">
        <v>453</v>
      </c>
      <c r="L19" s="470"/>
      <c r="M19" s="470"/>
      <c r="N19" s="488"/>
      <c r="O19" s="471"/>
      <c r="P19" s="471"/>
      <c r="Q19" s="502"/>
      <c r="R19" s="1170" t="s">
        <v>541</v>
      </c>
      <c r="S19" s="1171"/>
      <c r="T19" s="588"/>
      <c r="U19" s="1170" t="s">
        <v>545</v>
      </c>
      <c r="V19" s="886"/>
      <c r="W19" s="652"/>
    </row>
    <row r="20" spans="1:23" ht="21.75" customHeight="1">
      <c r="A20" s="465"/>
      <c r="B20" s="466"/>
      <c r="C20" s="452"/>
      <c r="D20" s="498"/>
      <c r="E20" s="498"/>
      <c r="F20" s="583" t="s">
        <v>456</v>
      </c>
      <c r="G20" s="450"/>
      <c r="H20" s="456"/>
      <c r="I20" s="450"/>
      <c r="J20" s="584"/>
      <c r="K20" s="466" t="s">
        <v>454</v>
      </c>
      <c r="L20" s="455"/>
      <c r="M20" s="455"/>
      <c r="N20" s="453"/>
      <c r="O20" s="456"/>
      <c r="P20" s="456"/>
      <c r="Q20" s="581"/>
      <c r="R20" s="648" t="s">
        <v>542</v>
      </c>
      <c r="S20" s="674"/>
      <c r="T20" s="490"/>
      <c r="U20" s="648" t="s">
        <v>546</v>
      </c>
      <c r="W20" s="631"/>
    </row>
    <row r="21" spans="1:23" ht="21.75" customHeight="1">
      <c r="A21" s="465"/>
      <c r="B21" s="466"/>
      <c r="C21" s="452"/>
      <c r="D21" s="498"/>
      <c r="E21" s="498"/>
      <c r="F21" s="583" t="s">
        <v>457</v>
      </c>
      <c r="G21" s="450"/>
      <c r="H21" s="456"/>
      <c r="I21" s="450"/>
      <c r="J21" s="584"/>
      <c r="K21" s="466"/>
      <c r="L21" s="455"/>
      <c r="M21" s="455"/>
      <c r="N21" s="453"/>
      <c r="O21" s="456"/>
      <c r="P21" s="456"/>
      <c r="Q21" s="581"/>
      <c r="R21" s="648"/>
      <c r="S21" s="674"/>
      <c r="T21" s="490"/>
      <c r="U21" s="650"/>
      <c r="W21" s="631"/>
    </row>
    <row r="22" spans="1:23" ht="21.75" customHeight="1">
      <c r="A22" s="465"/>
      <c r="B22" s="466"/>
      <c r="C22" s="452"/>
      <c r="D22" s="498"/>
      <c r="E22" s="498"/>
      <c r="F22" s="582" t="s">
        <v>458</v>
      </c>
      <c r="G22" s="472"/>
      <c r="H22" s="471"/>
      <c r="I22" s="472"/>
      <c r="J22" s="580"/>
      <c r="K22" s="466"/>
      <c r="L22" s="455"/>
      <c r="M22" s="455"/>
      <c r="N22" s="453"/>
      <c r="O22" s="456"/>
      <c r="P22" s="456"/>
      <c r="Q22" s="581"/>
      <c r="R22" s="587" t="s">
        <v>543</v>
      </c>
      <c r="S22" s="673"/>
      <c r="T22" s="493"/>
      <c r="U22" s="651"/>
      <c r="V22" s="362"/>
      <c r="W22" s="630"/>
    </row>
    <row r="23" spans="1:23" ht="21.75" customHeight="1">
      <c r="A23" s="465"/>
      <c r="B23" s="466"/>
      <c r="C23" s="452"/>
      <c r="D23" s="498"/>
      <c r="E23" s="498"/>
      <c r="F23" s="583" t="s">
        <v>459</v>
      </c>
      <c r="G23" s="450"/>
      <c r="H23" s="456"/>
      <c r="I23" s="450"/>
      <c r="J23" s="584"/>
      <c r="K23" s="466"/>
      <c r="L23" s="455"/>
      <c r="M23" s="455"/>
      <c r="N23" s="453"/>
      <c r="O23" s="456"/>
      <c r="P23" s="456"/>
      <c r="Q23" s="581"/>
      <c r="R23" s="648"/>
      <c r="S23" s="674"/>
      <c r="T23" s="490"/>
      <c r="U23" s="650"/>
      <c r="W23" s="631"/>
    </row>
    <row r="24" spans="1:23" ht="21.75" customHeight="1">
      <c r="A24" s="465"/>
      <c r="B24" s="466"/>
      <c r="C24" s="452"/>
      <c r="D24" s="498"/>
      <c r="E24" s="498"/>
      <c r="F24" s="583" t="s">
        <v>460</v>
      </c>
      <c r="G24" s="450"/>
      <c r="H24" s="456"/>
      <c r="I24" s="450"/>
      <c r="J24" s="584"/>
      <c r="K24" s="466"/>
      <c r="L24" s="455"/>
      <c r="M24" s="455"/>
      <c r="N24" s="453"/>
      <c r="O24" s="456"/>
      <c r="P24" s="456"/>
      <c r="Q24" s="581"/>
      <c r="R24" s="648"/>
      <c r="S24" s="674"/>
      <c r="T24" s="490"/>
      <c r="U24" s="650"/>
      <c r="W24" s="631"/>
    </row>
    <row r="25" spans="1:23" ht="21.75" customHeight="1">
      <c r="A25" s="465"/>
      <c r="B25" s="466"/>
      <c r="C25" s="452"/>
      <c r="D25" s="498"/>
      <c r="E25" s="498"/>
      <c r="F25" s="1163" t="s">
        <v>461</v>
      </c>
      <c r="G25" s="586"/>
      <c r="H25" s="482"/>
      <c r="I25" s="586"/>
      <c r="J25" s="1164"/>
      <c r="K25" s="466"/>
      <c r="L25" s="455"/>
      <c r="M25" s="455"/>
      <c r="N25" s="453"/>
      <c r="O25" s="456"/>
      <c r="P25" s="456"/>
      <c r="Q25" s="581"/>
      <c r="R25" s="647"/>
      <c r="S25" s="1172"/>
      <c r="T25" s="588"/>
      <c r="U25" s="649"/>
      <c r="V25" s="607"/>
      <c r="W25" s="634"/>
    </row>
    <row r="26" spans="1:23" ht="21.75" customHeight="1">
      <c r="A26" s="465"/>
      <c r="B26" s="466"/>
      <c r="C26" s="452"/>
      <c r="D26" s="498"/>
      <c r="E26" s="498"/>
      <c r="F26" s="585" t="s">
        <v>25</v>
      </c>
      <c r="G26" s="450"/>
      <c r="H26" s="456"/>
      <c r="I26" s="450"/>
      <c r="J26" s="584"/>
      <c r="K26" s="466"/>
      <c r="L26" s="455"/>
      <c r="M26" s="455"/>
      <c r="N26" s="453"/>
      <c r="O26" s="456"/>
      <c r="P26" s="456"/>
      <c r="Q26" s="581"/>
      <c r="R26" s="648" t="s">
        <v>544</v>
      </c>
      <c r="S26" s="674"/>
      <c r="T26" s="490"/>
      <c r="U26" s="650"/>
      <c r="W26" s="631"/>
    </row>
    <row r="27" spans="1:23" ht="21.75" customHeight="1">
      <c r="A27" s="465"/>
      <c r="B27" s="466"/>
      <c r="C27" s="452"/>
      <c r="D27" s="498"/>
      <c r="E27" s="468"/>
      <c r="F27" s="585" t="s">
        <v>24</v>
      </c>
      <c r="G27" s="450"/>
      <c r="H27" s="456"/>
      <c r="I27" s="450"/>
      <c r="J27" s="584"/>
      <c r="K27" s="466"/>
      <c r="L27" s="455"/>
      <c r="M27" s="455"/>
      <c r="N27" s="453"/>
      <c r="O27" s="456"/>
      <c r="P27" s="456"/>
      <c r="Q27" s="581"/>
      <c r="R27" s="648"/>
      <c r="S27" s="674"/>
      <c r="T27" s="490"/>
      <c r="U27" s="650"/>
      <c r="W27" s="631"/>
    </row>
    <row r="28" spans="1:23" ht="21.75" customHeight="1">
      <c r="A28" s="465"/>
      <c r="B28" s="466"/>
      <c r="C28" s="452"/>
      <c r="D28" s="498"/>
      <c r="E28" s="468"/>
      <c r="F28" s="1165" t="s">
        <v>522</v>
      </c>
      <c r="G28" s="586"/>
      <c r="H28" s="482"/>
      <c r="I28" s="586"/>
      <c r="J28" s="1164"/>
      <c r="K28" s="466"/>
      <c r="L28" s="455"/>
      <c r="M28" s="455"/>
      <c r="N28" s="453"/>
      <c r="O28" s="456"/>
      <c r="P28" s="456"/>
      <c r="Q28" s="581"/>
      <c r="R28" s="495"/>
      <c r="S28" s="501"/>
      <c r="T28" s="588"/>
      <c r="U28" s="649"/>
      <c r="V28" s="607"/>
      <c r="W28" s="634"/>
    </row>
    <row r="29" spans="1:23" ht="21.75" customHeight="1">
      <c r="A29" s="465"/>
      <c r="B29" s="462"/>
      <c r="C29" s="452"/>
      <c r="D29" s="498"/>
      <c r="E29" s="468"/>
      <c r="F29" s="585" t="s">
        <v>525</v>
      </c>
      <c r="G29" s="450"/>
      <c r="H29" s="456"/>
      <c r="I29" s="450"/>
      <c r="J29" s="707"/>
      <c r="K29" s="465"/>
      <c r="L29" s="455"/>
      <c r="M29" s="455"/>
      <c r="N29" s="456"/>
      <c r="O29" s="456"/>
      <c r="P29" s="456"/>
      <c r="Q29" s="646"/>
      <c r="R29" s="648" t="s">
        <v>539</v>
      </c>
      <c r="S29" s="415"/>
      <c r="T29" s="490"/>
      <c r="U29" s="650"/>
      <c r="V29" s="607"/>
      <c r="W29" s="634"/>
    </row>
    <row r="30" spans="1:23" ht="21.75" customHeight="1">
      <c r="A30" s="472"/>
      <c r="B30" s="488"/>
      <c r="C30" s="464"/>
      <c r="D30" s="497"/>
      <c r="E30" s="497"/>
      <c r="F30" s="497"/>
      <c r="G30" s="472"/>
      <c r="H30" s="471"/>
      <c r="I30" s="472"/>
      <c r="J30" s="472"/>
      <c r="K30" s="472"/>
      <c r="L30" s="470"/>
      <c r="M30" s="470"/>
      <c r="N30" s="471"/>
      <c r="O30" s="471"/>
      <c r="P30" s="471"/>
      <c r="Q30" s="500"/>
      <c r="R30" s="500"/>
      <c r="S30" s="500"/>
      <c r="T30" s="493"/>
      <c r="U30" s="493"/>
      <c r="W30" s="570">
        <v>1</v>
      </c>
    </row>
    <row r="31" spans="1:23" ht="21.75" customHeight="1">
      <c r="A31" s="450"/>
      <c r="B31" s="453"/>
      <c r="C31" s="452"/>
      <c r="D31" s="498"/>
      <c r="E31" s="498"/>
      <c r="F31" s="498"/>
      <c r="G31" s="450"/>
      <c r="H31" s="456"/>
      <c r="I31" s="450"/>
      <c r="J31" s="450"/>
      <c r="K31" s="450"/>
      <c r="L31" s="455"/>
      <c r="M31" s="455"/>
      <c r="N31" s="456"/>
      <c r="O31" s="456"/>
      <c r="P31" s="456"/>
      <c r="Q31" s="415"/>
      <c r="R31" s="415"/>
      <c r="S31" s="415"/>
      <c r="T31" s="490"/>
      <c r="U31" s="490"/>
      <c r="W31" s="459" t="s">
        <v>379</v>
      </c>
    </row>
    <row r="32" spans="1:23" ht="21.75" customHeight="1">
      <c r="A32" s="473" t="s">
        <v>0</v>
      </c>
      <c r="B32" s="2266" t="s">
        <v>1</v>
      </c>
      <c r="C32" s="2267"/>
      <c r="D32" s="2267"/>
      <c r="E32" s="474"/>
      <c r="F32" s="2269" t="s">
        <v>2</v>
      </c>
      <c r="G32" s="2270"/>
      <c r="H32" s="2270"/>
      <c r="I32" s="2270"/>
      <c r="J32" s="2271"/>
      <c r="K32" s="2266" t="s">
        <v>3</v>
      </c>
      <c r="L32" s="2267"/>
      <c r="M32" s="2267"/>
      <c r="N32" s="2267"/>
      <c r="O32" s="2267"/>
      <c r="P32" s="2267"/>
      <c r="Q32" s="2268"/>
      <c r="R32" s="578"/>
      <c r="S32" s="579" t="s">
        <v>524</v>
      </c>
      <c r="T32" s="579"/>
      <c r="U32" s="578"/>
      <c r="V32" s="653" t="s">
        <v>12</v>
      </c>
      <c r="W32" s="652"/>
    </row>
    <row r="33" spans="1:23" ht="21.75" customHeight="1">
      <c r="A33" s="475"/>
      <c r="B33" s="654"/>
      <c r="C33" s="464"/>
      <c r="D33" s="497"/>
      <c r="E33" s="655"/>
      <c r="F33" s="497" t="s">
        <v>280</v>
      </c>
      <c r="G33" s="488"/>
      <c r="H33" s="471"/>
      <c r="I33" s="488"/>
      <c r="J33" s="488"/>
      <c r="K33" s="654" t="s">
        <v>526</v>
      </c>
      <c r="L33" s="470"/>
      <c r="M33" s="470"/>
      <c r="N33" s="471"/>
      <c r="O33" s="471"/>
      <c r="P33" s="471"/>
      <c r="Q33" s="656"/>
      <c r="R33" s="587" t="s">
        <v>538</v>
      </c>
      <c r="S33" s="500"/>
      <c r="T33" s="493"/>
      <c r="U33" s="651"/>
      <c r="V33" s="362"/>
      <c r="W33" s="630"/>
    </row>
    <row r="34" spans="1:23" ht="21.75" customHeight="1">
      <c r="A34" s="476"/>
      <c r="B34" s="477"/>
      <c r="C34" s="478"/>
      <c r="D34" s="499"/>
      <c r="E34" s="479"/>
      <c r="F34" s="499"/>
      <c r="G34" s="480"/>
      <c r="H34" s="482"/>
      <c r="I34" s="480"/>
      <c r="J34" s="480"/>
      <c r="K34" s="477" t="s">
        <v>527</v>
      </c>
      <c r="L34" s="481"/>
      <c r="M34" s="481"/>
      <c r="N34" s="482"/>
      <c r="O34" s="482"/>
      <c r="P34" s="482"/>
      <c r="Q34" s="492"/>
      <c r="R34" s="647"/>
      <c r="S34" s="501"/>
      <c r="T34" s="588"/>
      <c r="U34" s="649"/>
      <c r="V34" s="607"/>
      <c r="W34" s="634"/>
    </row>
    <row r="35" spans="1:23" ht="21.75" customHeight="1">
      <c r="A35" s="657">
        <v>3</v>
      </c>
      <c r="B35" s="658" t="s">
        <v>281</v>
      </c>
      <c r="C35" s="464"/>
      <c r="D35" s="488"/>
      <c r="E35" s="655"/>
      <c r="F35" s="655" t="s">
        <v>884</v>
      </c>
      <c r="G35" s="472"/>
      <c r="H35" s="471"/>
      <c r="I35" s="472"/>
      <c r="J35" s="488"/>
      <c r="K35" s="2247" t="s">
        <v>528</v>
      </c>
      <c r="L35" s="2248"/>
      <c r="M35" s="2248"/>
      <c r="N35" s="2249"/>
      <c r="O35" s="2249"/>
      <c r="P35" s="2249"/>
      <c r="Q35" s="2250"/>
      <c r="R35" s="587" t="s">
        <v>537</v>
      </c>
      <c r="S35" s="500"/>
      <c r="T35" s="493"/>
      <c r="U35" s="651"/>
      <c r="V35" s="362"/>
      <c r="W35" s="630"/>
    </row>
    <row r="36" spans="1:23" ht="21.75" customHeight="1">
      <c r="A36" s="659"/>
      <c r="B36" s="477"/>
      <c r="C36" s="478"/>
      <c r="D36" s="480"/>
      <c r="E36" s="479"/>
      <c r="F36" s="499" t="s">
        <v>885</v>
      </c>
      <c r="G36" s="586"/>
      <c r="H36" s="482"/>
      <c r="I36" s="586"/>
      <c r="J36" s="480"/>
      <c r="K36" s="2251" t="s">
        <v>529</v>
      </c>
      <c r="L36" s="2252"/>
      <c r="M36" s="2252"/>
      <c r="N36" s="2253"/>
      <c r="O36" s="2253"/>
      <c r="P36" s="2253"/>
      <c r="Q36" s="2254"/>
      <c r="R36" s="647"/>
      <c r="S36" s="501"/>
      <c r="T36" s="588"/>
      <c r="U36" s="649"/>
      <c r="V36" s="607"/>
      <c r="W36" s="634"/>
    </row>
    <row r="37" spans="1:23" ht="21.75" customHeight="1">
      <c r="A37" s="657">
        <v>4</v>
      </c>
      <c r="B37" s="654" t="s">
        <v>104</v>
      </c>
      <c r="C37" s="660"/>
      <c r="D37" s="661"/>
      <c r="E37" s="655"/>
      <c r="F37" s="497" t="s">
        <v>530</v>
      </c>
      <c r="G37" s="603"/>
      <c r="H37" s="500"/>
      <c r="I37" s="493"/>
      <c r="J37" s="488"/>
      <c r="K37" s="654" t="s">
        <v>531</v>
      </c>
      <c r="L37" s="470"/>
      <c r="M37" s="470"/>
      <c r="N37" s="471"/>
      <c r="O37" s="471"/>
      <c r="P37" s="471"/>
      <c r="Q37" s="656"/>
      <c r="R37" s="587" t="s">
        <v>536</v>
      </c>
      <c r="S37" s="500"/>
      <c r="T37" s="493"/>
      <c r="U37" s="651"/>
      <c r="V37" s="662"/>
      <c r="W37" s="630"/>
    </row>
    <row r="38" spans="1:23" ht="19.5" customHeight="1">
      <c r="A38" s="659"/>
      <c r="B38" s="477"/>
      <c r="C38" s="663"/>
      <c r="D38" s="664"/>
      <c r="E38" s="479"/>
      <c r="F38" s="499"/>
      <c r="G38" s="606"/>
      <c r="H38" s="501"/>
      <c r="I38" s="588"/>
      <c r="J38" s="480"/>
      <c r="K38" s="477" t="s">
        <v>532</v>
      </c>
      <c r="L38" s="481"/>
      <c r="M38" s="481"/>
      <c r="N38" s="482"/>
      <c r="O38" s="482"/>
      <c r="P38" s="482"/>
      <c r="Q38" s="492"/>
      <c r="R38" s="647"/>
      <c r="S38" s="501"/>
      <c r="T38" s="588"/>
      <c r="U38" s="649"/>
      <c r="V38" s="665"/>
      <c r="W38" s="634"/>
    </row>
    <row r="39" spans="1:23" ht="21.75" customHeight="1">
      <c r="A39" s="657">
        <v>5</v>
      </c>
      <c r="B39" s="654" t="s">
        <v>105</v>
      </c>
      <c r="C39" s="660"/>
      <c r="D39" s="661"/>
      <c r="E39" s="655"/>
      <c r="F39" s="497" t="s">
        <v>884</v>
      </c>
      <c r="G39" s="603"/>
      <c r="H39" s="500"/>
      <c r="I39" s="493"/>
      <c r="J39" s="488"/>
      <c r="K39" s="2247" t="s">
        <v>528</v>
      </c>
      <c r="L39" s="2248"/>
      <c r="M39" s="2248"/>
      <c r="N39" s="2249"/>
      <c r="O39" s="2249"/>
      <c r="P39" s="2249"/>
      <c r="Q39" s="2250"/>
      <c r="R39" s="587" t="s">
        <v>535</v>
      </c>
      <c r="S39" s="500"/>
      <c r="T39" s="493"/>
      <c r="U39" s="651"/>
      <c r="V39" s="362"/>
      <c r="W39" s="630"/>
    </row>
    <row r="40" spans="1:23" ht="21.75" customHeight="1">
      <c r="A40" s="659"/>
      <c r="B40" s="480"/>
      <c r="C40" s="663"/>
      <c r="D40" s="664"/>
      <c r="E40" s="479"/>
      <c r="F40" s="499" t="s">
        <v>54</v>
      </c>
      <c r="G40" s="606"/>
      <c r="H40" s="501"/>
      <c r="I40" s="588"/>
      <c r="J40" s="480"/>
      <c r="K40" s="2251" t="s">
        <v>105</v>
      </c>
      <c r="L40" s="2252"/>
      <c r="M40" s="2252"/>
      <c r="N40" s="2253"/>
      <c r="O40" s="2253"/>
      <c r="P40" s="2253"/>
      <c r="Q40" s="2254"/>
      <c r="R40" s="647"/>
      <c r="S40" s="501"/>
      <c r="T40" s="588"/>
      <c r="U40" s="649"/>
      <c r="V40" s="607"/>
      <c r="W40" s="634"/>
    </row>
    <row r="41" spans="1:23" ht="21.75" customHeight="1">
      <c r="A41" s="657">
        <v>6</v>
      </c>
      <c r="B41" s="666" t="s">
        <v>550</v>
      </c>
      <c r="C41" s="660"/>
      <c r="D41" s="661"/>
      <c r="E41" s="667"/>
      <c r="F41" s="464" t="s">
        <v>887</v>
      </c>
      <c r="G41" s="603"/>
      <c r="H41" s="500"/>
      <c r="I41" s="493"/>
      <c r="J41" s="668"/>
      <c r="K41" s="669" t="s">
        <v>533</v>
      </c>
      <c r="L41" s="493"/>
      <c r="M41" s="493"/>
      <c r="N41" s="500"/>
      <c r="O41" s="500"/>
      <c r="P41" s="500"/>
      <c r="Q41" s="656"/>
      <c r="R41" s="587" t="s">
        <v>534</v>
      </c>
      <c r="S41" s="500"/>
      <c r="T41" s="493"/>
      <c r="U41" s="651"/>
      <c r="V41" s="362"/>
      <c r="W41" s="630"/>
    </row>
    <row r="42" spans="1:23" ht="21.75" customHeight="1">
      <c r="A42" s="677"/>
      <c r="B42" s="678" t="s">
        <v>551</v>
      </c>
      <c r="C42" s="679"/>
      <c r="D42" s="528"/>
      <c r="E42" s="680"/>
      <c r="F42" s="452" t="s">
        <v>886</v>
      </c>
      <c r="G42" s="340"/>
      <c r="H42" s="415"/>
      <c r="I42" s="490"/>
      <c r="J42" s="490"/>
      <c r="K42" s="681" t="s">
        <v>518</v>
      </c>
      <c r="L42" s="490"/>
      <c r="M42" s="490"/>
      <c r="N42" s="415"/>
      <c r="O42" s="415"/>
      <c r="P42" s="415"/>
      <c r="Q42" s="415"/>
      <c r="R42" s="494"/>
      <c r="S42" s="415"/>
      <c r="T42" s="491"/>
      <c r="U42" s="490"/>
      <c r="W42" s="631"/>
    </row>
    <row r="43" spans="1:23" ht="21.75" customHeight="1">
      <c r="A43" s="341"/>
      <c r="B43" s="682" t="s">
        <v>552</v>
      </c>
      <c r="C43" s="683"/>
      <c r="D43" s="671"/>
      <c r="E43" s="672"/>
      <c r="F43" s="670"/>
      <c r="G43" s="606"/>
      <c r="H43" s="501"/>
      <c r="I43" s="588"/>
      <c r="J43" s="589"/>
      <c r="K43" s="495"/>
      <c r="L43" s="588"/>
      <c r="M43" s="588"/>
      <c r="N43" s="501"/>
      <c r="O43" s="501"/>
      <c r="P43" s="501"/>
      <c r="Q43" s="492"/>
      <c r="R43" s="495"/>
      <c r="S43" s="501"/>
      <c r="T43" s="589"/>
      <c r="U43" s="649"/>
      <c r="V43" s="665"/>
      <c r="W43" s="634"/>
    </row>
    <row r="44" spans="1:23" ht="21.75" customHeight="1">
      <c r="V44" s="570"/>
    </row>
    <row r="45" spans="1:23" ht="21.75" customHeight="1">
      <c r="V45" s="570"/>
    </row>
    <row r="46" spans="1:23" ht="21.75" customHeight="1">
      <c r="V46" s="570"/>
    </row>
    <row r="47" spans="1:23" ht="21.75" customHeight="1">
      <c r="V47" s="570"/>
    </row>
    <row r="48" spans="1:23" ht="21.75" customHeight="1">
      <c r="V48" s="570"/>
    </row>
    <row r="49" spans="1:23" ht="21.75" customHeight="1">
      <c r="V49" s="570"/>
    </row>
    <row r="50" spans="1:23" ht="21.75" customHeight="1">
      <c r="V50" s="570"/>
    </row>
    <row r="51" spans="1:23" ht="21.75" customHeight="1">
      <c r="V51" s="570"/>
    </row>
    <row r="52" spans="1:23" ht="21.75" customHeight="1">
      <c r="V52" s="570"/>
    </row>
    <row r="53" spans="1:23" ht="21.75" customHeight="1">
      <c r="V53" s="570"/>
    </row>
    <row r="54" spans="1:23" ht="21.75" customHeight="1">
      <c r="V54" s="570"/>
    </row>
    <row r="55" spans="1:23" ht="21.75" customHeight="1">
      <c r="V55" s="570"/>
    </row>
    <row r="56" spans="1:23" ht="21.75" customHeight="1">
      <c r="V56" s="570"/>
    </row>
    <row r="57" spans="1:23" ht="21.75" customHeight="1">
      <c r="V57" s="570"/>
    </row>
    <row r="58" spans="1:23" ht="21.75" customHeight="1">
      <c r="V58" s="570"/>
    </row>
    <row r="59" spans="1:23" ht="21.75" customHeight="1">
      <c r="V59" s="570"/>
      <c r="W59" s="570">
        <v>2</v>
      </c>
    </row>
    <row r="60" spans="1:23" ht="21.75" customHeight="1">
      <c r="A60" s="89"/>
      <c r="B60" s="521"/>
      <c r="I60" s="504"/>
      <c r="J60" s="95"/>
      <c r="U60" s="459"/>
      <c r="V60" s="1"/>
      <c r="W60" s="459" t="s">
        <v>380</v>
      </c>
    </row>
    <row r="61" spans="1:23" ht="21.75" customHeight="1">
      <c r="I61" s="504"/>
      <c r="J61" s="175" t="s">
        <v>556</v>
      </c>
      <c r="U61" s="459"/>
      <c r="V61" s="460"/>
    </row>
    <row r="62" spans="1:23" ht="8.85" customHeight="1"/>
    <row r="63" spans="1:23" s="2" customFormat="1">
      <c r="A63" s="7" t="s">
        <v>0</v>
      </c>
      <c r="B63" s="3" t="s">
        <v>1</v>
      </c>
      <c r="C63" s="15" t="s">
        <v>2</v>
      </c>
      <c r="D63" s="3" t="s">
        <v>3</v>
      </c>
      <c r="E63" s="3" t="s">
        <v>16</v>
      </c>
      <c r="F63" s="23"/>
      <c r="G63" s="24"/>
      <c r="H63" s="94"/>
      <c r="I63" s="34"/>
      <c r="J63" s="34"/>
      <c r="K63" s="564" t="s">
        <v>8</v>
      </c>
      <c r="L63" s="34"/>
      <c r="M63" s="34"/>
      <c r="N63" s="94"/>
      <c r="O63" s="34"/>
      <c r="P63" s="34"/>
      <c r="Q63" s="35"/>
      <c r="R63" s="11" t="s">
        <v>33</v>
      </c>
      <c r="S63" s="11" t="s">
        <v>12</v>
      </c>
      <c r="T63" s="2284" t="s">
        <v>10</v>
      </c>
      <c r="U63" s="2285"/>
      <c r="V63" s="2285"/>
      <c r="W63" s="2286"/>
    </row>
    <row r="64" spans="1:23">
      <c r="A64" s="329"/>
      <c r="B64" s="9"/>
      <c r="C64" s="18"/>
      <c r="D64" s="9"/>
      <c r="E64" s="8" t="s">
        <v>15</v>
      </c>
      <c r="F64" s="2272" t="s">
        <v>4</v>
      </c>
      <c r="G64" s="2273"/>
      <c r="H64" s="2274"/>
      <c r="I64" s="2275" t="s">
        <v>5</v>
      </c>
      <c r="J64" s="2276"/>
      <c r="K64" s="2277"/>
      <c r="L64" s="2278" t="s">
        <v>6</v>
      </c>
      <c r="M64" s="2279"/>
      <c r="N64" s="2280"/>
      <c r="O64" s="2281" t="s">
        <v>7</v>
      </c>
      <c r="P64" s="2282"/>
      <c r="Q64" s="2283"/>
      <c r="R64" s="13" t="s">
        <v>32</v>
      </c>
      <c r="S64" s="13"/>
      <c r="T64" s="26" t="s">
        <v>4</v>
      </c>
      <c r="U64" s="26" t="s">
        <v>5</v>
      </c>
      <c r="V64" s="26" t="s">
        <v>6</v>
      </c>
      <c r="W64" s="27" t="s">
        <v>7</v>
      </c>
    </row>
    <row r="65" spans="1:24">
      <c r="A65" s="329"/>
      <c r="B65" s="9"/>
      <c r="C65" s="18"/>
      <c r="D65" s="9"/>
      <c r="E65" s="8"/>
      <c r="F65" s="31" t="s">
        <v>31</v>
      </c>
      <c r="G65" s="31" t="s">
        <v>31</v>
      </c>
      <c r="H65" s="96" t="s">
        <v>28</v>
      </c>
      <c r="I65" s="32" t="s">
        <v>31</v>
      </c>
      <c r="J65" s="32" t="s">
        <v>31</v>
      </c>
      <c r="K65" s="99" t="s">
        <v>28</v>
      </c>
      <c r="L65" s="32" t="s">
        <v>31</v>
      </c>
      <c r="M65" s="32" t="s">
        <v>31</v>
      </c>
      <c r="N65" s="106" t="s">
        <v>28</v>
      </c>
      <c r="O65" s="31" t="s">
        <v>31</v>
      </c>
      <c r="P65" s="31" t="s">
        <v>31</v>
      </c>
      <c r="Q65" s="727" t="s">
        <v>28</v>
      </c>
      <c r="R65" s="13" t="s">
        <v>11</v>
      </c>
      <c r="S65" s="13"/>
      <c r="T65" s="26"/>
      <c r="U65" s="26"/>
      <c r="V65" s="26"/>
      <c r="W65" s="9"/>
    </row>
    <row r="66" spans="1:24">
      <c r="A66" s="341"/>
      <c r="B66" s="5"/>
      <c r="C66" s="16"/>
      <c r="D66" s="5"/>
      <c r="E66" s="4"/>
      <c r="F66" s="31" t="s">
        <v>29</v>
      </c>
      <c r="G66" s="31" t="s">
        <v>30</v>
      </c>
      <c r="H66" s="96"/>
      <c r="I66" s="32" t="s">
        <v>29</v>
      </c>
      <c r="J66" s="32" t="s">
        <v>30</v>
      </c>
      <c r="K66" s="99"/>
      <c r="L66" s="32" t="s">
        <v>29</v>
      </c>
      <c r="M66" s="32" t="s">
        <v>30</v>
      </c>
      <c r="N66" s="106"/>
      <c r="O66" s="288" t="s">
        <v>29</v>
      </c>
      <c r="P66" s="288" t="s">
        <v>30</v>
      </c>
      <c r="Q66" s="728"/>
      <c r="R66" s="12"/>
      <c r="S66" s="12"/>
      <c r="T66" s="33"/>
      <c r="U66" s="33"/>
      <c r="V66" s="33"/>
      <c r="W66" s="9"/>
    </row>
    <row r="67" spans="1:24">
      <c r="A67" s="7">
        <v>1</v>
      </c>
      <c r="B67" s="337" t="s">
        <v>254</v>
      </c>
      <c r="C67" s="597" t="s">
        <v>468</v>
      </c>
      <c r="D67" s="6" t="s">
        <v>486</v>
      </c>
      <c r="E67" s="7" t="s">
        <v>448</v>
      </c>
      <c r="F67" s="2177">
        <v>360</v>
      </c>
      <c r="G67" s="2177">
        <v>360</v>
      </c>
      <c r="H67" s="612">
        <f>G67/F67*100</f>
        <v>100</v>
      </c>
      <c r="I67" s="2047">
        <v>387</v>
      </c>
      <c r="J67" s="2047">
        <v>387</v>
      </c>
      <c r="K67" s="2048">
        <f>J67/I67*100</f>
        <v>100</v>
      </c>
      <c r="L67" s="2049">
        <v>390</v>
      </c>
      <c r="M67" s="2049">
        <v>385</v>
      </c>
      <c r="N67" s="2050">
        <f>M67/L67*100</f>
        <v>98.71794871794873</v>
      </c>
      <c r="O67" s="2049">
        <v>431</v>
      </c>
      <c r="P67" s="2049">
        <v>431</v>
      </c>
      <c r="Q67" s="2051">
        <f>P67/O67*100</f>
        <v>100</v>
      </c>
      <c r="R67" s="2052" t="s">
        <v>17</v>
      </c>
      <c r="S67" s="2053" t="s">
        <v>13</v>
      </c>
      <c r="T67" s="2052"/>
      <c r="U67" s="2052">
        <v>99.52</v>
      </c>
      <c r="V67" s="2049">
        <v>100</v>
      </c>
      <c r="W67" s="2049">
        <v>100</v>
      </c>
      <c r="X67" s="2037"/>
    </row>
    <row r="68" spans="1:24">
      <c r="A68" s="329"/>
      <c r="B68" s="338" t="s">
        <v>179</v>
      </c>
      <c r="C68" s="18" t="s">
        <v>35</v>
      </c>
      <c r="D68" s="9" t="s">
        <v>31</v>
      </c>
      <c r="E68" s="8"/>
      <c r="F68" s="352"/>
      <c r="G68" s="352"/>
      <c r="H68" s="613"/>
      <c r="I68" s="710"/>
      <c r="J68" s="710"/>
      <c r="K68" s="101"/>
      <c r="L68" s="725"/>
      <c r="M68" s="725"/>
      <c r="N68" s="718"/>
      <c r="O68" s="761"/>
      <c r="P68" s="757"/>
      <c r="Q68" s="730"/>
      <c r="R68" s="13"/>
      <c r="S68" s="590" t="s">
        <v>34</v>
      </c>
      <c r="T68" s="740"/>
      <c r="U68" s="740"/>
      <c r="V68" s="740"/>
      <c r="W68" s="741"/>
    </row>
    <row r="69" spans="1:24">
      <c r="A69" s="329"/>
      <c r="B69" s="9"/>
      <c r="C69" s="1862" t="s">
        <v>469</v>
      </c>
      <c r="D69" s="9" t="s">
        <v>27</v>
      </c>
      <c r="E69" s="7" t="s">
        <v>448</v>
      </c>
      <c r="F69" s="1292">
        <f>F71+F72+F73+F74</f>
        <v>16023</v>
      </c>
      <c r="G69" s="1292">
        <f>G71+G72+G73+G74</f>
        <v>14768</v>
      </c>
      <c r="H69" s="612">
        <f>G69/F69*100</f>
        <v>92.167509205517078</v>
      </c>
      <c r="I69" s="1296">
        <f>I71+I72+I73+I74</f>
        <v>16088</v>
      </c>
      <c r="J69" s="1296">
        <f>J71+J72+J73+J74</f>
        <v>14846</v>
      </c>
      <c r="K69" s="100">
        <f>J69/I69*100</f>
        <v>92.279960218796617</v>
      </c>
      <c r="L69" s="1297">
        <f>L71+L72+L73+L74</f>
        <v>16165</v>
      </c>
      <c r="M69" s="1297">
        <f>M71+M72+M73+M74</f>
        <v>14917</v>
      </c>
      <c r="N69" s="717">
        <f>M69/L69*100</f>
        <v>92.279616455304676</v>
      </c>
      <c r="O69" s="1299">
        <f>O71+O72+O73</f>
        <v>11985</v>
      </c>
      <c r="P69" s="1299">
        <f>P71+P72+P73</f>
        <v>11752</v>
      </c>
      <c r="Q69" s="729">
        <f>P69/O69*100</f>
        <v>98.055903212348767</v>
      </c>
      <c r="R69" s="11" t="s">
        <v>17</v>
      </c>
      <c r="S69" s="11"/>
      <c r="T69" s="742"/>
      <c r="U69" s="742"/>
      <c r="V69" s="742"/>
      <c r="W69" s="2039"/>
      <c r="X69" s="2038"/>
    </row>
    <row r="70" spans="1:24">
      <c r="A70" s="329"/>
      <c r="B70" s="9"/>
      <c r="C70" s="1863" t="s">
        <v>26</v>
      </c>
      <c r="D70" s="9" t="s">
        <v>464</v>
      </c>
      <c r="E70" s="8"/>
      <c r="F70" s="1293"/>
      <c r="G70" s="1293"/>
      <c r="H70" s="613"/>
      <c r="I70" s="1322"/>
      <c r="J70" s="1322"/>
      <c r="K70" s="101"/>
      <c r="L70" s="1298"/>
      <c r="M70" s="1298"/>
      <c r="N70" s="108"/>
      <c r="O70" s="1300"/>
      <c r="P70" s="1300"/>
      <c r="Q70" s="730"/>
      <c r="R70" s="13"/>
      <c r="S70" s="13"/>
      <c r="T70" s="740"/>
      <c r="U70" s="740"/>
      <c r="V70" s="740"/>
      <c r="W70" s="743"/>
    </row>
    <row r="71" spans="1:24">
      <c r="A71" s="329"/>
      <c r="B71" s="9"/>
      <c r="C71" s="1661" t="s">
        <v>470</v>
      </c>
      <c r="D71" s="9" t="s">
        <v>465</v>
      </c>
      <c r="E71" s="428"/>
      <c r="F71" s="1294">
        <v>3974</v>
      </c>
      <c r="G71" s="1294">
        <v>3642</v>
      </c>
      <c r="H71" s="614">
        <f>G71/F71*100</f>
        <v>91.645697030699552</v>
      </c>
      <c r="I71" s="1294">
        <v>3980</v>
      </c>
      <c r="J71" s="1294">
        <v>3692</v>
      </c>
      <c r="K71" s="618">
        <f>J71/I71*100</f>
        <v>92.763819095477388</v>
      </c>
      <c r="L71" s="1294">
        <v>4031</v>
      </c>
      <c r="M71" s="1294">
        <v>3697</v>
      </c>
      <c r="N71" s="719">
        <f>M71/L71*100</f>
        <v>91.714214835028528</v>
      </c>
      <c r="O71" s="1294">
        <v>3998</v>
      </c>
      <c r="P71" s="1294">
        <v>3887</v>
      </c>
      <c r="Q71" s="731">
        <f>P71/O71*100</f>
        <v>97.223611805902948</v>
      </c>
      <c r="R71" s="13" t="s">
        <v>17</v>
      </c>
      <c r="S71" s="13"/>
      <c r="T71" s="740"/>
      <c r="U71" s="740"/>
      <c r="V71" s="740"/>
      <c r="W71" s="743"/>
    </row>
    <row r="72" spans="1:24">
      <c r="A72" s="329"/>
      <c r="B72" s="9"/>
      <c r="C72" s="1661" t="s">
        <v>471</v>
      </c>
      <c r="D72" s="9" t="s">
        <v>466</v>
      </c>
      <c r="E72" s="428"/>
      <c r="F72" s="1294">
        <v>3930</v>
      </c>
      <c r="G72" s="1294">
        <v>3602</v>
      </c>
      <c r="H72" s="614">
        <f t="shared" ref="H72:H74" si="0">G72/F72*100</f>
        <v>91.653944020356235</v>
      </c>
      <c r="I72" s="1294">
        <v>3987</v>
      </c>
      <c r="J72" s="1294">
        <v>3664</v>
      </c>
      <c r="K72" s="618">
        <f t="shared" ref="K72:K74" si="1">J72/I72*100</f>
        <v>91.898670679709056</v>
      </c>
      <c r="L72" s="1294">
        <v>3982</v>
      </c>
      <c r="M72" s="1294">
        <v>3632</v>
      </c>
      <c r="N72" s="719">
        <f t="shared" ref="N72:N74" si="2">M72/L72*100</f>
        <v>91.210447011551992</v>
      </c>
      <c r="O72" s="1294">
        <v>3982</v>
      </c>
      <c r="P72" s="1294">
        <v>3866</v>
      </c>
      <c r="Q72" s="731">
        <f t="shared" ref="Q72:Q74" si="3">P72/O72*100</f>
        <v>97.086891009542938</v>
      </c>
      <c r="R72" s="13" t="s">
        <v>17</v>
      </c>
      <c r="S72" s="13"/>
      <c r="T72" s="740"/>
      <c r="U72" s="740"/>
      <c r="V72" s="740"/>
      <c r="W72" s="743"/>
    </row>
    <row r="73" spans="1:24">
      <c r="A73" s="329"/>
      <c r="B73" s="9"/>
      <c r="C73" s="1661" t="s">
        <v>472</v>
      </c>
      <c r="D73" s="9" t="s">
        <v>467</v>
      </c>
      <c r="E73" s="428"/>
      <c r="F73" s="1294">
        <v>4090</v>
      </c>
      <c r="G73" s="1294">
        <v>3800</v>
      </c>
      <c r="H73" s="614">
        <f t="shared" si="0"/>
        <v>92.909535452322729</v>
      </c>
      <c r="I73" s="1294">
        <v>4082</v>
      </c>
      <c r="J73" s="1294">
        <v>3776</v>
      </c>
      <c r="K73" s="618">
        <f t="shared" si="1"/>
        <v>92.503674669279761</v>
      </c>
      <c r="L73" s="1294">
        <v>4111</v>
      </c>
      <c r="M73" s="1294">
        <v>3781</v>
      </c>
      <c r="N73" s="719">
        <f t="shared" si="2"/>
        <v>91.972756020432982</v>
      </c>
      <c r="O73" s="1294">
        <v>4005</v>
      </c>
      <c r="P73" s="1294">
        <v>3999</v>
      </c>
      <c r="Q73" s="731">
        <f t="shared" si="3"/>
        <v>99.850187265917597</v>
      </c>
      <c r="R73" s="13" t="s">
        <v>17</v>
      </c>
      <c r="S73" s="13"/>
      <c r="T73" s="740"/>
      <c r="U73" s="740"/>
      <c r="V73" s="740"/>
      <c r="W73" s="743"/>
    </row>
    <row r="74" spans="1:24">
      <c r="A74" s="329"/>
      <c r="B74" s="9"/>
      <c r="C74" s="1341" t="s">
        <v>473</v>
      </c>
      <c r="D74" s="9" t="s">
        <v>19</v>
      </c>
      <c r="E74" s="602"/>
      <c r="F74" s="1295">
        <v>4029</v>
      </c>
      <c r="G74" s="1295">
        <v>3724</v>
      </c>
      <c r="H74" s="616">
        <f t="shared" si="0"/>
        <v>92.429883345743363</v>
      </c>
      <c r="I74" s="1295">
        <v>4039</v>
      </c>
      <c r="J74" s="1295">
        <v>3714</v>
      </c>
      <c r="K74" s="623">
        <f t="shared" si="1"/>
        <v>91.953453825204264</v>
      </c>
      <c r="L74" s="1295">
        <v>4041</v>
      </c>
      <c r="M74" s="1295">
        <v>3807</v>
      </c>
      <c r="N74" s="720">
        <f t="shared" si="2"/>
        <v>94.209354120267264</v>
      </c>
      <c r="O74" s="2219">
        <v>3955</v>
      </c>
      <c r="P74" s="2218">
        <v>3929</v>
      </c>
      <c r="Q74" s="2217">
        <f t="shared" si="3"/>
        <v>99.342604298356505</v>
      </c>
      <c r="R74" s="13"/>
      <c r="S74" s="13"/>
      <c r="T74" s="740"/>
      <c r="U74" s="740"/>
      <c r="V74" s="740"/>
      <c r="W74" s="2039" t="s">
        <v>1085</v>
      </c>
    </row>
    <row r="75" spans="1:24">
      <c r="A75" s="341"/>
      <c r="B75" s="5"/>
      <c r="C75" s="16"/>
      <c r="D75" s="9" t="s">
        <v>60</v>
      </c>
      <c r="E75" s="4"/>
      <c r="F75" s="708"/>
      <c r="G75" s="708"/>
      <c r="H75" s="617"/>
      <c r="I75" s="711"/>
      <c r="J75" s="711"/>
      <c r="K75" s="624"/>
      <c r="L75" s="33"/>
      <c r="M75" s="33"/>
      <c r="N75" s="721"/>
      <c r="O75" s="2036"/>
      <c r="P75" s="2012"/>
      <c r="Q75" s="2013"/>
      <c r="R75" s="12"/>
      <c r="S75" s="12"/>
      <c r="T75" s="744"/>
      <c r="U75" s="744"/>
      <c r="V75" s="744"/>
      <c r="W75" s="741"/>
    </row>
    <row r="76" spans="1:24">
      <c r="A76" s="7">
        <v>2</v>
      </c>
      <c r="B76" s="337" t="s">
        <v>1005</v>
      </c>
      <c r="C76" s="1862" t="s">
        <v>474</v>
      </c>
      <c r="D76" s="6" t="s">
        <v>486</v>
      </c>
      <c r="E76" s="7" t="s">
        <v>14</v>
      </c>
      <c r="F76" s="7">
        <v>91</v>
      </c>
      <c r="G76" s="7">
        <v>91</v>
      </c>
      <c r="H76" s="612">
        <f>G76/F76*100</f>
        <v>100</v>
      </c>
      <c r="I76" s="27">
        <v>86</v>
      </c>
      <c r="J76" s="27">
        <v>86</v>
      </c>
      <c r="K76" s="100">
        <f>J76/I76*100</f>
        <v>100</v>
      </c>
      <c r="L76" s="27">
        <v>90</v>
      </c>
      <c r="M76" s="27">
        <v>90</v>
      </c>
      <c r="N76" s="107">
        <f>M76/L76*100</f>
        <v>100</v>
      </c>
      <c r="O76" s="2052">
        <v>89</v>
      </c>
      <c r="P76" s="2052">
        <v>89</v>
      </c>
      <c r="Q76" s="2128">
        <f>P76/O76*100</f>
        <v>100</v>
      </c>
      <c r="R76" s="1471"/>
      <c r="S76" s="2053" t="s">
        <v>462</v>
      </c>
      <c r="T76" s="2049"/>
      <c r="U76" s="2049"/>
      <c r="V76" s="2049">
        <v>100</v>
      </c>
      <c r="W76" s="2047">
        <v>100</v>
      </c>
    </row>
    <row r="77" spans="1:24">
      <c r="A77" s="329"/>
      <c r="B77" s="338" t="s">
        <v>179</v>
      </c>
      <c r="C77" s="1328"/>
      <c r="D77" s="9" t="s">
        <v>31</v>
      </c>
      <c r="E77" s="8"/>
      <c r="F77" s="8"/>
      <c r="G77" s="8"/>
      <c r="H77" s="613"/>
      <c r="I77" s="710"/>
      <c r="J77" s="710"/>
      <c r="K77" s="101"/>
      <c r="L77" s="26"/>
      <c r="M77" s="26"/>
      <c r="N77" s="108"/>
      <c r="O77" s="2014"/>
      <c r="P77" s="2014"/>
      <c r="Q77" s="2015"/>
      <c r="R77" s="1472"/>
      <c r="S77" s="2042"/>
      <c r="T77" s="2043"/>
      <c r="U77" s="2043"/>
      <c r="V77" s="2043"/>
      <c r="W77" s="2044" t="s">
        <v>1085</v>
      </c>
    </row>
    <row r="78" spans="1:24">
      <c r="A78" s="329"/>
      <c r="B78" s="9"/>
      <c r="C78" s="1327" t="s">
        <v>475</v>
      </c>
      <c r="D78" s="9" t="s">
        <v>27</v>
      </c>
      <c r="E78" s="7" t="s">
        <v>14</v>
      </c>
      <c r="F78" s="7">
        <v>126</v>
      </c>
      <c r="G78" s="7">
        <v>126</v>
      </c>
      <c r="H78" s="612">
        <f>G78/F78*100</f>
        <v>100</v>
      </c>
      <c r="I78" s="27">
        <v>123</v>
      </c>
      <c r="J78" s="27">
        <v>123</v>
      </c>
      <c r="K78" s="100">
        <f>J78/I78*100</f>
        <v>100</v>
      </c>
      <c r="L78" s="27">
        <v>123</v>
      </c>
      <c r="M78" s="27">
        <v>123</v>
      </c>
      <c r="N78" s="107">
        <f>M78/L78*100</f>
        <v>100</v>
      </c>
      <c r="O78" s="2129"/>
      <c r="P78" s="2129"/>
      <c r="Q78" s="2130" t="e">
        <f>P78/O78*100</f>
        <v>#DIV/0!</v>
      </c>
      <c r="R78" s="1471"/>
      <c r="S78" s="1861" t="s">
        <v>463</v>
      </c>
      <c r="T78" s="27"/>
      <c r="U78" s="27"/>
      <c r="V78" s="27"/>
      <c r="W78" s="2040" t="s">
        <v>1085</v>
      </c>
    </row>
    <row r="79" spans="1:24">
      <c r="A79" s="329"/>
      <c r="B79" s="9"/>
      <c r="C79" s="1329"/>
      <c r="D79" s="9" t="s">
        <v>464</v>
      </c>
      <c r="E79" s="21"/>
      <c r="F79" s="709"/>
      <c r="G79" s="709"/>
      <c r="H79" s="615"/>
      <c r="I79" s="712"/>
      <c r="J79" s="712"/>
      <c r="K79" s="103"/>
      <c r="L79" s="29"/>
      <c r="M79" s="29"/>
      <c r="N79" s="722"/>
      <c r="O79" s="2016"/>
      <c r="P79" s="2016"/>
      <c r="Q79" s="2017"/>
      <c r="R79" s="22"/>
      <c r="S79" s="22"/>
      <c r="T79" s="745"/>
      <c r="U79" s="745"/>
      <c r="V79" s="745"/>
      <c r="W79" s="746"/>
    </row>
    <row r="80" spans="1:24">
      <c r="A80" s="329"/>
      <c r="B80" s="9"/>
      <c r="C80" s="1330" t="s">
        <v>476</v>
      </c>
      <c r="D80" s="9" t="s">
        <v>465</v>
      </c>
      <c r="E80" s="19" t="s">
        <v>14</v>
      </c>
      <c r="F80" s="19">
        <v>73</v>
      </c>
      <c r="G80" s="19">
        <v>73</v>
      </c>
      <c r="H80" s="616">
        <f>G80/F80*100</f>
        <v>100</v>
      </c>
      <c r="I80" s="28">
        <v>85</v>
      </c>
      <c r="J80" s="28">
        <v>85</v>
      </c>
      <c r="K80" s="102">
        <f>J80/I80*100</f>
        <v>100</v>
      </c>
      <c r="L80" s="28">
        <v>65</v>
      </c>
      <c r="M80" s="28">
        <v>65</v>
      </c>
      <c r="N80" s="723">
        <f>M80/L80*100</f>
        <v>100</v>
      </c>
      <c r="O80" s="2131"/>
      <c r="P80" s="2131"/>
      <c r="Q80" s="2132" t="e">
        <f>P80/O80*100</f>
        <v>#DIV/0!</v>
      </c>
      <c r="R80" s="20"/>
      <c r="S80" s="20"/>
      <c r="T80" s="747"/>
      <c r="U80" s="747"/>
      <c r="V80" s="747"/>
      <c r="W80" s="2039" t="s">
        <v>1085</v>
      </c>
    </row>
    <row r="81" spans="1:24">
      <c r="A81" s="329"/>
      <c r="B81" s="9"/>
      <c r="C81" s="1331"/>
      <c r="D81" s="9" t="s">
        <v>466</v>
      </c>
      <c r="E81" s="4"/>
      <c r="F81" s="708"/>
      <c r="G81" s="708"/>
      <c r="H81" s="617"/>
      <c r="I81" s="711"/>
      <c r="J81" s="711"/>
      <c r="K81" s="592"/>
      <c r="L81" s="33"/>
      <c r="M81" s="33"/>
      <c r="N81" s="593"/>
      <c r="O81" s="12"/>
      <c r="P81" s="12"/>
      <c r="Q81" s="735"/>
      <c r="R81" s="12"/>
      <c r="S81" s="12"/>
      <c r="T81" s="744"/>
      <c r="U81" s="744"/>
      <c r="V81" s="744"/>
      <c r="W81" s="743"/>
    </row>
    <row r="82" spans="1:24">
      <c r="A82" s="329"/>
      <c r="B82" s="9"/>
      <c r="C82" s="1332" t="s">
        <v>477</v>
      </c>
      <c r="D82" s="9" t="s">
        <v>467</v>
      </c>
      <c r="E82" s="7" t="s">
        <v>14</v>
      </c>
      <c r="F82" s="1612">
        <v>117</v>
      </c>
      <c r="G82" s="1612">
        <v>117</v>
      </c>
      <c r="H82" s="1613">
        <f>G82/F82*100</f>
        <v>100</v>
      </c>
      <c r="I82" s="437">
        <v>101</v>
      </c>
      <c r="J82" s="437">
        <v>101</v>
      </c>
      <c r="K82" s="1614">
        <f>J82/I82*100</f>
        <v>100</v>
      </c>
      <c r="L82" s="438">
        <v>93</v>
      </c>
      <c r="M82" s="438">
        <v>92</v>
      </c>
      <c r="N82" s="1615">
        <f>M82/L82*100</f>
        <v>98.924731182795696</v>
      </c>
      <c r="O82" s="2133">
        <f>O83+O84+O85+O86</f>
        <v>0</v>
      </c>
      <c r="P82" s="2133">
        <f>P83+P84+P85+P86</f>
        <v>0</v>
      </c>
      <c r="Q82" s="2134" t="e">
        <f>P82/O82*100</f>
        <v>#DIV/0!</v>
      </c>
      <c r="R82" s="13"/>
      <c r="S82" s="13"/>
      <c r="T82" s="740"/>
      <c r="U82" s="740"/>
      <c r="V82" s="740"/>
      <c r="W82" s="2041" t="s">
        <v>1085</v>
      </c>
    </row>
    <row r="83" spans="1:24">
      <c r="A83" s="329"/>
      <c r="B83" s="9"/>
      <c r="C83" s="1329" t="s">
        <v>478</v>
      </c>
      <c r="D83" s="9" t="s">
        <v>19</v>
      </c>
      <c r="E83" s="8"/>
      <c r="F83" s="2137"/>
      <c r="G83" s="2137"/>
      <c r="H83" s="2138" t="e">
        <f>G83/F83*100</f>
        <v>#DIV/0!</v>
      </c>
      <c r="I83" s="2139"/>
      <c r="J83" s="2139"/>
      <c r="K83" s="2140" t="e">
        <f>J83/I83*100</f>
        <v>#DIV/0!</v>
      </c>
      <c r="L83" s="2139"/>
      <c r="M83" s="2139"/>
      <c r="N83" s="2141" t="e">
        <f>M83/L83*100</f>
        <v>#DIV/0!</v>
      </c>
      <c r="O83" s="2135"/>
      <c r="P83" s="2135"/>
      <c r="Q83" s="2136" t="e">
        <f t="shared" ref="Q83:Q86" si="4">P83/O83*100</f>
        <v>#DIV/0!</v>
      </c>
      <c r="R83" s="13"/>
      <c r="S83" s="13"/>
      <c r="T83" s="740"/>
      <c r="U83" s="740"/>
      <c r="V83" s="740"/>
      <c r="W83" s="2039" t="s">
        <v>1086</v>
      </c>
    </row>
    <row r="84" spans="1:24">
      <c r="A84" s="329"/>
      <c r="B84" s="9"/>
      <c r="C84" s="1329" t="s">
        <v>479</v>
      </c>
      <c r="D84" s="9" t="s">
        <v>60</v>
      </c>
      <c r="E84" s="8"/>
      <c r="F84" s="2137"/>
      <c r="G84" s="2137"/>
      <c r="H84" s="2138" t="e">
        <f t="shared" ref="H84:H86" si="5">G84/F84*100</f>
        <v>#DIV/0!</v>
      </c>
      <c r="I84" s="2139"/>
      <c r="J84" s="2139"/>
      <c r="K84" s="2140" t="e">
        <f t="shared" ref="K84:K86" si="6">J84/I84*100</f>
        <v>#DIV/0!</v>
      </c>
      <c r="L84" s="2139"/>
      <c r="M84" s="2139"/>
      <c r="N84" s="2141" t="e">
        <f t="shared" ref="N84:N86" si="7">M84/L84*100</f>
        <v>#DIV/0!</v>
      </c>
      <c r="O84" s="2135"/>
      <c r="P84" s="2135"/>
      <c r="Q84" s="2136" t="e">
        <f t="shared" si="4"/>
        <v>#DIV/0!</v>
      </c>
      <c r="R84" s="13"/>
      <c r="S84" s="13"/>
      <c r="T84" s="740"/>
      <c r="U84" s="740"/>
      <c r="V84" s="740"/>
      <c r="W84" s="2039" t="s">
        <v>839</v>
      </c>
    </row>
    <row r="85" spans="1:24">
      <c r="A85" s="329"/>
      <c r="B85" s="9"/>
      <c r="C85" s="1329" t="s">
        <v>480</v>
      </c>
      <c r="D85" s="9"/>
      <c r="E85" s="8"/>
      <c r="F85" s="2137"/>
      <c r="G85" s="2137"/>
      <c r="H85" s="2138" t="e">
        <f t="shared" si="5"/>
        <v>#DIV/0!</v>
      </c>
      <c r="I85" s="2139"/>
      <c r="J85" s="2139"/>
      <c r="K85" s="2140" t="e">
        <f t="shared" si="6"/>
        <v>#DIV/0!</v>
      </c>
      <c r="L85" s="2139"/>
      <c r="M85" s="2139"/>
      <c r="N85" s="2141" t="e">
        <f t="shared" si="7"/>
        <v>#DIV/0!</v>
      </c>
      <c r="O85" s="2135"/>
      <c r="P85" s="2135"/>
      <c r="Q85" s="2136" t="e">
        <f t="shared" si="4"/>
        <v>#DIV/0!</v>
      </c>
      <c r="R85" s="13"/>
      <c r="S85" s="13"/>
      <c r="T85" s="740"/>
      <c r="U85" s="740"/>
      <c r="V85" s="740"/>
      <c r="W85" s="2039" t="s">
        <v>1087</v>
      </c>
    </row>
    <row r="86" spans="1:24">
      <c r="A86" s="329"/>
      <c r="B86" s="9"/>
      <c r="C86" s="1331" t="s">
        <v>481</v>
      </c>
      <c r="D86" s="9"/>
      <c r="E86" s="4"/>
      <c r="F86" s="2142"/>
      <c r="G86" s="2142"/>
      <c r="H86" s="2143" t="e">
        <f t="shared" si="5"/>
        <v>#DIV/0!</v>
      </c>
      <c r="I86" s="2144"/>
      <c r="J86" s="2144"/>
      <c r="K86" s="2145" t="e">
        <f t="shared" si="6"/>
        <v>#DIV/0!</v>
      </c>
      <c r="L86" s="2144"/>
      <c r="M86" s="2144"/>
      <c r="N86" s="2146" t="e">
        <f t="shared" si="7"/>
        <v>#DIV/0!</v>
      </c>
      <c r="O86" s="2147"/>
      <c r="P86" s="2147"/>
      <c r="Q86" s="2148" t="e">
        <f t="shared" si="4"/>
        <v>#DIV/0!</v>
      </c>
      <c r="R86" s="13"/>
      <c r="S86" s="13"/>
      <c r="T86" s="740"/>
      <c r="U86" s="740"/>
      <c r="V86" s="740"/>
      <c r="W86" s="741"/>
    </row>
    <row r="87" spans="1:24">
      <c r="A87" s="329"/>
      <c r="B87" s="9"/>
      <c r="C87" s="599" t="s">
        <v>482</v>
      </c>
      <c r="D87" s="9"/>
      <c r="E87" s="600" t="s">
        <v>14</v>
      </c>
      <c r="F87" s="709">
        <f>F88+F89+F92</f>
        <v>1442</v>
      </c>
      <c r="G87" s="709">
        <f>G88+G89+G92</f>
        <v>1442</v>
      </c>
      <c r="H87" s="613">
        <f>G87/F87*100</f>
        <v>100</v>
      </c>
      <c r="I87" s="713">
        <f>I88+I89+I92</f>
        <v>1387</v>
      </c>
      <c r="J87" s="713">
        <f>J88+J89+J92</f>
        <v>1387</v>
      </c>
      <c r="K87" s="101">
        <f>J87/I87*100</f>
        <v>100</v>
      </c>
      <c r="L87" s="726">
        <f>L88+L89+L92</f>
        <v>1442</v>
      </c>
      <c r="M87" s="726">
        <f>M88+M89+M92</f>
        <v>1442</v>
      </c>
      <c r="N87" s="108">
        <f>M87/L87*100</f>
        <v>100</v>
      </c>
      <c r="O87" s="1325">
        <f>O88+O89+O92</f>
        <v>1543</v>
      </c>
      <c r="P87" s="1325">
        <f>P88+P89+P92</f>
        <v>1543</v>
      </c>
      <c r="Q87" s="736">
        <f>P87/O87*100</f>
        <v>100</v>
      </c>
      <c r="R87" s="11" t="s">
        <v>17</v>
      </c>
      <c r="S87" s="11"/>
      <c r="T87" s="742"/>
      <c r="U87" s="742"/>
      <c r="V87" s="742"/>
      <c r="W87" s="743"/>
      <c r="X87" s="2037"/>
    </row>
    <row r="88" spans="1:24">
      <c r="A88" s="329"/>
      <c r="B88" s="9"/>
      <c r="C88" s="596" t="s">
        <v>483</v>
      </c>
      <c r="D88" s="9"/>
      <c r="E88" s="598"/>
      <c r="F88" s="598">
        <v>390</v>
      </c>
      <c r="G88" s="598">
        <v>390</v>
      </c>
      <c r="H88" s="614">
        <f>G88/F88*100</f>
        <v>100</v>
      </c>
      <c r="I88" s="594">
        <v>404</v>
      </c>
      <c r="J88" s="594">
        <v>404</v>
      </c>
      <c r="K88" s="595">
        <f>J88/I88*100</f>
        <v>100</v>
      </c>
      <c r="L88" s="594">
        <v>419</v>
      </c>
      <c r="M88" s="594">
        <v>419</v>
      </c>
      <c r="N88" s="724">
        <f>M88/L88*100</f>
        <v>100</v>
      </c>
      <c r="O88" s="633">
        <v>480</v>
      </c>
      <c r="P88" s="619">
        <v>480</v>
      </c>
      <c r="Q88" s="737">
        <f t="shared" ref="Q88:Q92" si="8">P88/O88*100</f>
        <v>100</v>
      </c>
      <c r="R88" s="13" t="s">
        <v>17</v>
      </c>
      <c r="S88" s="13"/>
      <c r="T88" s="740"/>
      <c r="U88" s="740"/>
      <c r="V88" s="740"/>
      <c r="W88" s="743"/>
    </row>
    <row r="89" spans="1:24">
      <c r="A89" s="329"/>
      <c r="B89" s="9"/>
      <c r="C89" s="611" t="s">
        <v>485</v>
      </c>
      <c r="D89" s="9"/>
      <c r="E89" s="598"/>
      <c r="F89" s="716">
        <f>F90+F91</f>
        <v>811</v>
      </c>
      <c r="G89" s="716">
        <f>G90+G91</f>
        <v>811</v>
      </c>
      <c r="H89" s="614">
        <f t="shared" ref="H89:H92" si="9">G89/F89*100</f>
        <v>100</v>
      </c>
      <c r="I89" s="714">
        <f>I90+I91</f>
        <v>765</v>
      </c>
      <c r="J89" s="714">
        <f>J90+J91</f>
        <v>765</v>
      </c>
      <c r="K89" s="595">
        <f t="shared" ref="K89:K92" si="10">J89/I89*100</f>
        <v>100</v>
      </c>
      <c r="L89" s="715">
        <f>L90+L91</f>
        <v>792</v>
      </c>
      <c r="M89" s="715">
        <f>M90+M91</f>
        <v>792</v>
      </c>
      <c r="N89" s="724">
        <f t="shared" ref="N89:N92" si="11">M89/L89*100</f>
        <v>100</v>
      </c>
      <c r="O89" s="1326">
        <f>O90+O91</f>
        <v>855</v>
      </c>
      <c r="P89" s="739">
        <f>P90+P91</f>
        <v>855</v>
      </c>
      <c r="Q89" s="737">
        <f t="shared" si="8"/>
        <v>100</v>
      </c>
      <c r="R89" s="13" t="s">
        <v>17</v>
      </c>
      <c r="S89" s="13"/>
      <c r="T89" s="740"/>
      <c r="U89" s="740"/>
      <c r="V89" s="740"/>
      <c r="W89" s="743"/>
    </row>
    <row r="90" spans="1:24">
      <c r="A90" s="329"/>
      <c r="B90" s="9"/>
      <c r="C90" s="596" t="s">
        <v>487</v>
      </c>
      <c r="D90" s="9"/>
      <c r="E90" s="598"/>
      <c r="F90" s="598">
        <v>420</v>
      </c>
      <c r="G90" s="598">
        <v>420</v>
      </c>
      <c r="H90" s="614">
        <f t="shared" si="9"/>
        <v>100</v>
      </c>
      <c r="I90" s="594">
        <v>383</v>
      </c>
      <c r="J90" s="594">
        <v>383</v>
      </c>
      <c r="K90" s="595">
        <f t="shared" si="10"/>
        <v>100</v>
      </c>
      <c r="L90" s="594">
        <v>394</v>
      </c>
      <c r="M90" s="594">
        <v>394</v>
      </c>
      <c r="N90" s="724">
        <f t="shared" si="11"/>
        <v>100</v>
      </c>
      <c r="O90" s="619">
        <v>429</v>
      </c>
      <c r="P90" s="619">
        <v>429</v>
      </c>
      <c r="Q90" s="737">
        <f t="shared" si="8"/>
        <v>100</v>
      </c>
      <c r="R90" s="13" t="s">
        <v>17</v>
      </c>
      <c r="S90" s="13"/>
      <c r="T90" s="740"/>
      <c r="U90" s="740"/>
      <c r="V90" s="740"/>
      <c r="W90" s="743"/>
    </row>
    <row r="91" spans="1:24">
      <c r="A91" s="329"/>
      <c r="B91" s="9"/>
      <c r="C91" s="596" t="s">
        <v>488</v>
      </c>
      <c r="D91" s="9"/>
      <c r="E91" s="428"/>
      <c r="F91" s="428">
        <v>391</v>
      </c>
      <c r="G91" s="428">
        <v>391</v>
      </c>
      <c r="H91" s="614">
        <f t="shared" si="9"/>
        <v>100</v>
      </c>
      <c r="I91" s="594">
        <v>382</v>
      </c>
      <c r="J91" s="594">
        <v>382</v>
      </c>
      <c r="K91" s="595">
        <f t="shared" si="10"/>
        <v>100</v>
      </c>
      <c r="L91" s="594">
        <v>398</v>
      </c>
      <c r="M91" s="594">
        <v>398</v>
      </c>
      <c r="N91" s="724">
        <f t="shared" si="11"/>
        <v>100</v>
      </c>
      <c r="O91" s="619">
        <v>426</v>
      </c>
      <c r="P91" s="619">
        <v>426</v>
      </c>
      <c r="Q91" s="737">
        <f t="shared" si="8"/>
        <v>100</v>
      </c>
      <c r="R91" s="13" t="s">
        <v>17</v>
      </c>
      <c r="S91" s="13"/>
      <c r="T91" s="740"/>
      <c r="U91" s="740"/>
      <c r="V91" s="740"/>
      <c r="W91" s="743"/>
    </row>
    <row r="92" spans="1:24">
      <c r="A92" s="329"/>
      <c r="B92" s="9"/>
      <c r="C92" s="601" t="s">
        <v>484</v>
      </c>
      <c r="D92" s="9"/>
      <c r="E92" s="602"/>
      <c r="F92" s="602">
        <v>241</v>
      </c>
      <c r="G92" s="602">
        <v>241</v>
      </c>
      <c r="H92" s="614">
        <f t="shared" si="9"/>
        <v>100</v>
      </c>
      <c r="I92" s="28">
        <v>218</v>
      </c>
      <c r="J92" s="28">
        <v>218</v>
      </c>
      <c r="K92" s="595">
        <f t="shared" si="10"/>
        <v>100</v>
      </c>
      <c r="L92" s="28">
        <v>231</v>
      </c>
      <c r="M92" s="28">
        <v>231</v>
      </c>
      <c r="N92" s="724">
        <f t="shared" si="11"/>
        <v>100</v>
      </c>
      <c r="O92" s="20">
        <v>208</v>
      </c>
      <c r="P92" s="20">
        <v>208</v>
      </c>
      <c r="Q92" s="738">
        <f t="shared" si="8"/>
        <v>100</v>
      </c>
      <c r="R92" s="12" t="s">
        <v>17</v>
      </c>
      <c r="S92" s="13"/>
      <c r="T92" s="740"/>
      <c r="U92" s="740"/>
      <c r="V92" s="740"/>
      <c r="W92" s="741"/>
    </row>
    <row r="93" spans="1:24" ht="17.45" customHeight="1">
      <c r="A93" s="603"/>
      <c r="B93" s="418"/>
      <c r="C93" s="608"/>
      <c r="D93" s="418"/>
      <c r="E93" s="158"/>
      <c r="F93" s="158"/>
      <c r="G93" s="158"/>
      <c r="H93" s="609"/>
      <c r="I93" s="362"/>
      <c r="J93" s="362"/>
      <c r="K93" s="609"/>
      <c r="L93" s="362"/>
      <c r="M93" s="362"/>
      <c r="N93" s="609"/>
      <c r="O93" s="610"/>
      <c r="P93" s="610"/>
      <c r="Q93" s="610"/>
      <c r="R93" s="610"/>
      <c r="S93" s="610"/>
      <c r="T93" s="362"/>
      <c r="U93" s="362"/>
      <c r="V93" s="362"/>
      <c r="W93" s="570">
        <v>3</v>
      </c>
    </row>
    <row r="94" spans="1:24" ht="21.75" customHeight="1">
      <c r="I94" s="504"/>
      <c r="J94" s="95"/>
      <c r="U94" s="459"/>
      <c r="V94" s="459"/>
      <c r="W94" s="459" t="s">
        <v>381</v>
      </c>
    </row>
    <row r="95" spans="1:24" ht="20.25" customHeight="1">
      <c r="I95" s="504"/>
      <c r="J95" s="175" t="s">
        <v>556</v>
      </c>
      <c r="U95" s="459"/>
      <c r="V95" s="460"/>
    </row>
    <row r="96" spans="1:24" ht="8.85" customHeight="1"/>
    <row r="97" spans="1:23" s="2" customFormat="1">
      <c r="A97" s="7" t="s">
        <v>0</v>
      </c>
      <c r="B97" s="3" t="s">
        <v>1</v>
      </c>
      <c r="C97" s="15" t="s">
        <v>2</v>
      </c>
      <c r="D97" s="3" t="s">
        <v>3</v>
      </c>
      <c r="E97" s="3" t="s">
        <v>16</v>
      </c>
      <c r="F97" s="23"/>
      <c r="G97" s="24"/>
      <c r="H97" s="94"/>
      <c r="I97" s="34"/>
      <c r="J97" s="34"/>
      <c r="K97" s="564" t="s">
        <v>8</v>
      </c>
      <c r="L97" s="34"/>
      <c r="M97" s="34"/>
      <c r="N97" s="94"/>
      <c r="O97" s="34"/>
      <c r="P97" s="34"/>
      <c r="Q97" s="35"/>
      <c r="R97" s="11" t="s">
        <v>33</v>
      </c>
      <c r="S97" s="11" t="s">
        <v>12</v>
      </c>
      <c r="T97" s="2284" t="s">
        <v>10</v>
      </c>
      <c r="U97" s="2285"/>
      <c r="V97" s="2285"/>
      <c r="W97" s="2286"/>
    </row>
    <row r="98" spans="1:23" ht="17.45" customHeight="1">
      <c r="A98" s="329"/>
      <c r="B98" s="9"/>
      <c r="C98" s="18"/>
      <c r="D98" s="9"/>
      <c r="E98" s="8" t="s">
        <v>15</v>
      </c>
      <c r="F98" s="2272" t="s">
        <v>4</v>
      </c>
      <c r="G98" s="2273"/>
      <c r="H98" s="2274"/>
      <c r="I98" s="2275" t="s">
        <v>5</v>
      </c>
      <c r="J98" s="2276"/>
      <c r="K98" s="2277"/>
      <c r="L98" s="2278" t="s">
        <v>6</v>
      </c>
      <c r="M98" s="2279"/>
      <c r="N98" s="2280"/>
      <c r="O98" s="2281" t="s">
        <v>7</v>
      </c>
      <c r="P98" s="2282"/>
      <c r="Q98" s="2283"/>
      <c r="R98" s="13" t="s">
        <v>32</v>
      </c>
      <c r="S98" s="13"/>
      <c r="T98" s="26" t="s">
        <v>4</v>
      </c>
      <c r="U98" s="26" t="s">
        <v>5</v>
      </c>
      <c r="V98" s="26" t="s">
        <v>6</v>
      </c>
      <c r="W98" s="27" t="s">
        <v>7</v>
      </c>
    </row>
    <row r="99" spans="1:23">
      <c r="A99" s="329"/>
      <c r="B99" s="9"/>
      <c r="C99" s="18"/>
      <c r="D99" s="9"/>
      <c r="E99" s="8"/>
      <c r="F99" s="31" t="s">
        <v>31</v>
      </c>
      <c r="G99" s="31" t="s">
        <v>31</v>
      </c>
      <c r="H99" s="96" t="s">
        <v>28</v>
      </c>
      <c r="I99" s="32" t="s">
        <v>31</v>
      </c>
      <c r="J99" s="32" t="s">
        <v>31</v>
      </c>
      <c r="K99" s="99" t="s">
        <v>28</v>
      </c>
      <c r="L99" s="32" t="s">
        <v>31</v>
      </c>
      <c r="M99" s="32" t="s">
        <v>31</v>
      </c>
      <c r="N99" s="106" t="s">
        <v>28</v>
      </c>
      <c r="O99" s="31" t="s">
        <v>31</v>
      </c>
      <c r="P99" s="31" t="s">
        <v>31</v>
      </c>
      <c r="Q99" s="727" t="s">
        <v>28</v>
      </c>
      <c r="R99" s="13" t="s">
        <v>11</v>
      </c>
      <c r="S99" s="13"/>
      <c r="T99" s="26"/>
      <c r="U99" s="26"/>
      <c r="V99" s="26"/>
      <c r="W99" s="9"/>
    </row>
    <row r="100" spans="1:23">
      <c r="A100" s="341"/>
      <c r="B100" s="5"/>
      <c r="C100" s="16"/>
      <c r="D100" s="5"/>
      <c r="E100" s="4"/>
      <c r="F100" s="288" t="s">
        <v>29</v>
      </c>
      <c r="G100" s="288" t="s">
        <v>30</v>
      </c>
      <c r="H100" s="620"/>
      <c r="I100" s="307" t="s">
        <v>29</v>
      </c>
      <c r="J100" s="307" t="s">
        <v>30</v>
      </c>
      <c r="K100" s="621"/>
      <c r="L100" s="307" t="s">
        <v>29</v>
      </c>
      <c r="M100" s="307" t="s">
        <v>30</v>
      </c>
      <c r="N100" s="622"/>
      <c r="O100" s="288" t="s">
        <v>29</v>
      </c>
      <c r="P100" s="288" t="s">
        <v>30</v>
      </c>
      <c r="Q100" s="753"/>
      <c r="R100" s="12"/>
      <c r="S100" s="12"/>
      <c r="T100" s="33"/>
      <c r="U100" s="33"/>
      <c r="V100" s="33"/>
      <c r="W100" s="9"/>
    </row>
    <row r="101" spans="1:23">
      <c r="A101" s="7"/>
      <c r="B101" s="6"/>
      <c r="C101" s="18" t="s">
        <v>37</v>
      </c>
      <c r="D101" s="9"/>
      <c r="E101" s="329" t="s">
        <v>38</v>
      </c>
      <c r="F101" s="329">
        <v>53</v>
      </c>
      <c r="G101" s="329">
        <v>53</v>
      </c>
      <c r="H101" s="98">
        <f>G101/F101*100</f>
        <v>100</v>
      </c>
      <c r="I101" s="26">
        <v>49</v>
      </c>
      <c r="J101" s="26">
        <v>49</v>
      </c>
      <c r="K101" s="101">
        <f>J101/I101*100</f>
        <v>100</v>
      </c>
      <c r="L101" s="26">
        <v>101</v>
      </c>
      <c r="M101" s="26">
        <v>101</v>
      </c>
      <c r="N101" s="108">
        <f>M101/L101*100</f>
        <v>100</v>
      </c>
      <c r="O101" s="1307">
        <v>114</v>
      </c>
      <c r="P101" s="26">
        <v>114</v>
      </c>
      <c r="Q101" s="734">
        <f>P101/O101*100</f>
        <v>100</v>
      </c>
      <c r="R101" s="13" t="s">
        <v>17</v>
      </c>
      <c r="S101" s="13"/>
      <c r="T101" s="26"/>
      <c r="U101" s="26"/>
      <c r="V101" s="26"/>
      <c r="W101" s="6"/>
    </row>
    <row r="102" spans="1:23">
      <c r="A102" s="329"/>
      <c r="B102" s="9"/>
      <c r="C102" s="16" t="s">
        <v>36</v>
      </c>
      <c r="D102" s="5"/>
      <c r="E102" s="4"/>
      <c r="F102" s="708"/>
      <c r="G102" s="708"/>
      <c r="H102" s="591"/>
      <c r="I102" s="711"/>
      <c r="J102" s="711"/>
      <c r="K102" s="592"/>
      <c r="L102" s="752"/>
      <c r="M102" s="752"/>
      <c r="N102" s="593"/>
      <c r="O102" s="735"/>
      <c r="P102" s="735"/>
      <c r="Q102" s="735"/>
      <c r="R102" s="12"/>
      <c r="S102" s="12"/>
      <c r="T102" s="33"/>
      <c r="U102" s="33"/>
      <c r="V102" s="33"/>
      <c r="W102" s="5"/>
    </row>
    <row r="103" spans="1:23">
      <c r="A103" s="329"/>
      <c r="B103" s="9"/>
      <c r="C103" s="1685" t="s">
        <v>278</v>
      </c>
      <c r="D103" s="1686" t="s">
        <v>41</v>
      </c>
      <c r="E103" s="1687" t="s">
        <v>43</v>
      </c>
      <c r="F103" s="766"/>
      <c r="G103" s="1688" t="s">
        <v>44</v>
      </c>
      <c r="H103" s="1689"/>
      <c r="I103" s="1336"/>
      <c r="J103" s="1688" t="s">
        <v>44</v>
      </c>
      <c r="K103" s="1690"/>
      <c r="L103" s="1338"/>
      <c r="M103" s="1688" t="s">
        <v>44</v>
      </c>
      <c r="N103" s="1691"/>
      <c r="O103" s="1692"/>
      <c r="P103" s="1688" t="s">
        <v>1014</v>
      </c>
      <c r="Q103" s="754"/>
      <c r="R103" s="11" t="s">
        <v>17</v>
      </c>
      <c r="S103" s="11"/>
      <c r="T103" s="27"/>
      <c r="U103" s="27"/>
      <c r="V103" s="27"/>
      <c r="W103" s="9"/>
    </row>
    <row r="104" spans="1:23">
      <c r="A104" s="329"/>
      <c r="B104" s="9"/>
      <c r="C104" s="1693" t="s">
        <v>40</v>
      </c>
      <c r="D104" s="1694" t="s">
        <v>489</v>
      </c>
      <c r="E104" s="1695" t="s">
        <v>494</v>
      </c>
      <c r="F104" s="1696"/>
      <c r="G104" s="635">
        <f>(G110+G113)/2</f>
        <v>4.2699999999999996</v>
      </c>
      <c r="H104" s="1697"/>
      <c r="I104" s="1698"/>
      <c r="J104" s="635">
        <f>(J110+J113)/2</f>
        <v>4.57</v>
      </c>
      <c r="K104" s="1699"/>
      <c r="L104" s="1700"/>
      <c r="M104" s="635">
        <f>(M110+M113)/2</f>
        <v>4.3550000000000004</v>
      </c>
      <c r="N104" s="1701"/>
      <c r="O104" s="1702"/>
      <c r="P104" s="635">
        <f>(P110+P116)/2</f>
        <v>4.57</v>
      </c>
      <c r="Q104" s="755"/>
      <c r="R104" s="13"/>
      <c r="S104" s="13"/>
      <c r="T104" s="26"/>
      <c r="U104" s="26"/>
      <c r="V104" s="26"/>
      <c r="W104" s="9"/>
    </row>
    <row r="105" spans="1:23">
      <c r="A105" s="329"/>
      <c r="B105" s="9"/>
      <c r="C105" s="1333"/>
      <c r="D105" s="9" t="s">
        <v>490</v>
      </c>
      <c r="E105" s="8"/>
      <c r="F105" s="627"/>
      <c r="G105" s="627"/>
      <c r="H105" s="604"/>
      <c r="I105" s="113"/>
      <c r="J105" s="628"/>
      <c r="K105" s="114"/>
      <c r="L105" s="629"/>
      <c r="M105" s="629"/>
      <c r="N105" s="605"/>
      <c r="O105" s="759"/>
      <c r="P105" s="760"/>
      <c r="Q105" s="756"/>
      <c r="R105" s="13"/>
      <c r="S105" s="13"/>
      <c r="T105" s="26"/>
      <c r="U105" s="26"/>
      <c r="V105" s="26"/>
      <c r="W105" s="9"/>
    </row>
    <row r="106" spans="1:23">
      <c r="A106" s="329"/>
      <c r="B106" s="9"/>
      <c r="C106" s="18"/>
      <c r="D106" s="9" t="s">
        <v>491</v>
      </c>
      <c r="E106" s="8"/>
      <c r="F106" s="627"/>
      <c r="G106" s="627"/>
      <c r="H106" s="604"/>
      <c r="I106" s="113"/>
      <c r="J106" s="628"/>
      <c r="K106" s="114"/>
      <c r="L106" s="629"/>
      <c r="M106" s="629"/>
      <c r="N106" s="605"/>
      <c r="O106" s="759"/>
      <c r="P106" s="760"/>
      <c r="Q106" s="756"/>
      <c r="R106" s="13"/>
      <c r="S106" s="13"/>
      <c r="T106" s="26"/>
      <c r="U106" s="26"/>
      <c r="V106" s="26"/>
      <c r="W106" s="9"/>
    </row>
    <row r="107" spans="1:23">
      <c r="A107" s="329"/>
      <c r="B107" s="9"/>
      <c r="C107" s="18"/>
      <c r="D107" s="9" t="s">
        <v>492</v>
      </c>
      <c r="E107" s="8"/>
      <c r="F107" s="627"/>
      <c r="G107" s="627"/>
      <c r="H107" s="604"/>
      <c r="I107" s="113"/>
      <c r="J107" s="628"/>
      <c r="K107" s="114"/>
      <c r="L107" s="629"/>
      <c r="M107" s="629"/>
      <c r="N107" s="605"/>
      <c r="O107" s="759"/>
      <c r="P107" s="760"/>
      <c r="Q107" s="756"/>
      <c r="R107" s="13"/>
      <c r="S107" s="13"/>
      <c r="T107" s="26"/>
      <c r="U107" s="26"/>
      <c r="V107" s="26"/>
      <c r="W107" s="9"/>
    </row>
    <row r="108" spans="1:23">
      <c r="A108" s="329"/>
      <c r="B108" s="9"/>
      <c r="C108" s="18"/>
      <c r="D108" s="9" t="s">
        <v>493</v>
      </c>
      <c r="E108" s="8"/>
      <c r="F108" s="1719"/>
      <c r="G108" s="1720"/>
      <c r="H108" s="1721"/>
      <c r="I108" s="1722"/>
      <c r="J108" s="1723"/>
      <c r="K108" s="1724"/>
      <c r="L108" s="1725"/>
      <c r="M108" s="1725"/>
      <c r="N108" s="1726"/>
      <c r="O108" s="1727"/>
      <c r="P108" s="1728"/>
      <c r="Q108" s="1729"/>
      <c r="R108" s="13"/>
      <c r="S108" s="13"/>
      <c r="T108" s="26"/>
      <c r="U108" s="26"/>
      <c r="V108" s="26"/>
      <c r="W108" s="9"/>
    </row>
    <row r="109" spans="1:23">
      <c r="A109" s="329"/>
      <c r="B109" s="9"/>
      <c r="C109" s="18"/>
      <c r="D109" s="1709" t="s">
        <v>1017</v>
      </c>
      <c r="E109" s="8"/>
      <c r="F109" s="119"/>
      <c r="G109" s="1733" t="s">
        <v>44</v>
      </c>
      <c r="H109" s="1706"/>
      <c r="I109" s="113"/>
      <c r="J109" s="1733" t="s">
        <v>55</v>
      </c>
      <c r="K109" s="114"/>
      <c r="L109" s="629"/>
      <c r="M109" s="1733" t="s">
        <v>44</v>
      </c>
      <c r="N109" s="111"/>
      <c r="O109" s="759"/>
      <c r="P109" s="1733" t="s">
        <v>55</v>
      </c>
      <c r="Q109" s="756"/>
      <c r="R109" s="20"/>
      <c r="S109" s="20"/>
      <c r="T109" s="28"/>
      <c r="U109" s="28"/>
      <c r="V109" s="28"/>
      <c r="W109" s="1718"/>
    </row>
    <row r="110" spans="1:23">
      <c r="A110" s="329"/>
      <c r="B110" s="9"/>
      <c r="C110" s="18"/>
      <c r="D110" s="1708" t="s">
        <v>1016</v>
      </c>
      <c r="E110" s="8"/>
      <c r="F110" s="119"/>
      <c r="G110" s="635">
        <v>4.25</v>
      </c>
      <c r="H110" s="1706"/>
      <c r="I110" s="113"/>
      <c r="J110" s="635">
        <v>4.57</v>
      </c>
      <c r="K110" s="114"/>
      <c r="L110" s="629"/>
      <c r="M110" s="635">
        <v>4.34</v>
      </c>
      <c r="N110" s="111"/>
      <c r="O110" s="759"/>
      <c r="P110" s="635">
        <v>4.57</v>
      </c>
      <c r="Q110" s="756"/>
      <c r="R110" s="13"/>
      <c r="S110" s="13"/>
      <c r="T110" s="26"/>
      <c r="U110" s="26"/>
      <c r="V110" s="26"/>
      <c r="W110" s="9"/>
    </row>
    <row r="111" spans="1:23">
      <c r="A111" s="329"/>
      <c r="B111" s="9"/>
      <c r="C111" s="18"/>
      <c r="D111" s="1864" t="s">
        <v>1015</v>
      </c>
      <c r="E111" s="8"/>
      <c r="F111" s="1719"/>
      <c r="G111" s="1720"/>
      <c r="H111" s="1721"/>
      <c r="I111" s="1722"/>
      <c r="J111" s="1723"/>
      <c r="K111" s="1724"/>
      <c r="L111" s="1725"/>
      <c r="M111" s="1725"/>
      <c r="N111" s="1726"/>
      <c r="O111" s="1727"/>
      <c r="P111" s="1728"/>
      <c r="Q111" s="1729"/>
      <c r="R111" s="22"/>
      <c r="S111" s="22"/>
      <c r="T111" s="29"/>
      <c r="U111" s="29"/>
      <c r="V111" s="29"/>
      <c r="W111" s="1730"/>
    </row>
    <row r="112" spans="1:23">
      <c r="A112" s="329"/>
      <c r="B112" s="9"/>
      <c r="C112" s="18"/>
      <c r="D112" s="1707" t="s">
        <v>1018</v>
      </c>
      <c r="E112" s="8"/>
      <c r="F112" s="1710"/>
      <c r="G112" s="1733" t="s">
        <v>44</v>
      </c>
      <c r="H112" s="1711"/>
      <c r="I112" s="1712"/>
      <c r="J112" s="1733" t="s">
        <v>55</v>
      </c>
      <c r="K112" s="1713"/>
      <c r="L112" s="1714"/>
      <c r="M112" s="1733" t="s">
        <v>44</v>
      </c>
      <c r="N112" s="1715"/>
      <c r="O112" s="1716"/>
      <c r="P112" s="1865" t="s">
        <v>981</v>
      </c>
      <c r="Q112" s="1717"/>
      <c r="R112" s="20"/>
      <c r="S112" s="20"/>
      <c r="T112" s="28"/>
      <c r="U112" s="28"/>
      <c r="V112" s="28"/>
      <c r="W112" s="1718"/>
    </row>
    <row r="113" spans="1:23">
      <c r="A113" s="329"/>
      <c r="B113" s="9"/>
      <c r="C113" s="18"/>
      <c r="D113" s="1707" t="s">
        <v>1019</v>
      </c>
      <c r="E113" s="8"/>
      <c r="F113" s="119"/>
      <c r="G113" s="635">
        <v>4.29</v>
      </c>
      <c r="H113" s="1706"/>
      <c r="I113" s="113"/>
      <c r="J113" s="635">
        <v>4.57</v>
      </c>
      <c r="K113" s="114"/>
      <c r="L113" s="629"/>
      <c r="M113" s="635">
        <v>4.37</v>
      </c>
      <c r="N113" s="111"/>
      <c r="O113" s="759"/>
      <c r="P113" s="760"/>
      <c r="Q113" s="756"/>
      <c r="R113" s="13"/>
      <c r="S113" s="13"/>
      <c r="T113" s="26"/>
      <c r="U113" s="26"/>
      <c r="V113" s="26"/>
      <c r="W113" s="9"/>
    </row>
    <row r="114" spans="1:23">
      <c r="A114" s="329"/>
      <c r="B114" s="9"/>
      <c r="C114" s="18"/>
      <c r="D114" s="1707" t="s">
        <v>1020</v>
      </c>
      <c r="E114" s="8"/>
      <c r="F114" s="1719"/>
      <c r="G114" s="1720"/>
      <c r="H114" s="1721"/>
      <c r="I114" s="1722"/>
      <c r="J114" s="1723"/>
      <c r="K114" s="1724"/>
      <c r="L114" s="1725"/>
      <c r="M114" s="1725"/>
      <c r="N114" s="1726"/>
      <c r="O114" s="1727"/>
      <c r="P114" s="1728"/>
      <c r="Q114" s="1729"/>
      <c r="R114" s="22"/>
      <c r="S114" s="22"/>
      <c r="T114" s="29"/>
      <c r="U114" s="29"/>
      <c r="V114" s="29"/>
      <c r="W114" s="1730"/>
    </row>
    <row r="115" spans="1:23">
      <c r="A115" s="329"/>
      <c r="B115" s="9"/>
      <c r="C115" s="18"/>
      <c r="D115" s="1731" t="s">
        <v>1018</v>
      </c>
      <c r="E115" s="8"/>
      <c r="F115" s="119"/>
      <c r="G115" s="627"/>
      <c r="H115" s="1706"/>
      <c r="I115" s="113"/>
      <c r="J115" s="628"/>
      <c r="K115" s="114"/>
      <c r="L115" s="629"/>
      <c r="M115" s="629"/>
      <c r="N115" s="111"/>
      <c r="O115" s="759"/>
      <c r="P115" s="1733" t="s">
        <v>55</v>
      </c>
      <c r="Q115" s="756"/>
      <c r="R115" s="13"/>
      <c r="S115" s="13"/>
      <c r="T115" s="26"/>
      <c r="U115" s="26"/>
      <c r="V115" s="26"/>
      <c r="W115" s="9"/>
    </row>
    <row r="116" spans="1:23">
      <c r="A116" s="329"/>
      <c r="B116" s="9"/>
      <c r="C116" s="18"/>
      <c r="D116" s="1732" t="s">
        <v>1021</v>
      </c>
      <c r="E116" s="8"/>
      <c r="F116" s="119"/>
      <c r="G116" s="627"/>
      <c r="H116" s="1706"/>
      <c r="I116" s="113"/>
      <c r="J116" s="628"/>
      <c r="K116" s="114"/>
      <c r="L116" s="629"/>
      <c r="M116" s="629"/>
      <c r="N116" s="111"/>
      <c r="O116" s="759"/>
      <c r="P116" s="635">
        <v>4.57</v>
      </c>
      <c r="Q116" s="756"/>
      <c r="R116" s="13"/>
      <c r="S116" s="13"/>
      <c r="T116" s="26"/>
      <c r="U116" s="26"/>
      <c r="V116" s="26"/>
      <c r="W116" s="9"/>
    </row>
    <row r="117" spans="1:23">
      <c r="A117" s="7">
        <v>3</v>
      </c>
      <c r="B117" s="337" t="s">
        <v>45</v>
      </c>
      <c r="C117" s="17" t="s">
        <v>50</v>
      </c>
      <c r="D117" s="6" t="s">
        <v>41</v>
      </c>
      <c r="E117" s="625" t="s">
        <v>43</v>
      </c>
      <c r="F117" s="118"/>
      <c r="G117" s="748" t="s">
        <v>44</v>
      </c>
      <c r="H117" s="105"/>
      <c r="I117" s="123"/>
      <c r="J117" s="748" t="s">
        <v>44</v>
      </c>
      <c r="K117" s="104"/>
      <c r="L117" s="124"/>
      <c r="M117" s="748" t="s">
        <v>44</v>
      </c>
      <c r="N117" s="109"/>
      <c r="O117" s="763"/>
      <c r="P117" s="748" t="s">
        <v>44</v>
      </c>
      <c r="Q117" s="758"/>
      <c r="R117" s="11" t="s">
        <v>17</v>
      </c>
      <c r="S117" s="11"/>
      <c r="T117" s="27"/>
      <c r="U117" s="27"/>
      <c r="V117" s="27"/>
      <c r="W117" s="6"/>
    </row>
    <row r="118" spans="1:23">
      <c r="A118" s="329"/>
      <c r="B118" s="338" t="s">
        <v>48</v>
      </c>
      <c r="C118" s="18" t="s">
        <v>51</v>
      </c>
      <c r="D118" s="9" t="s">
        <v>489</v>
      </c>
      <c r="E118" s="626" t="s">
        <v>494</v>
      </c>
      <c r="F118" s="119"/>
      <c r="G118" s="632">
        <v>4.43</v>
      </c>
      <c r="H118" s="120"/>
      <c r="I118" s="113"/>
      <c r="J118" s="632">
        <v>4.29</v>
      </c>
      <c r="K118" s="114"/>
      <c r="L118" s="110"/>
      <c r="M118" s="632">
        <v>4.2</v>
      </c>
      <c r="N118" s="111"/>
      <c r="O118" s="759"/>
      <c r="P118" s="765">
        <v>4.2699999999999996</v>
      </c>
      <c r="Q118" s="756"/>
      <c r="R118" s="13"/>
      <c r="S118" s="30"/>
      <c r="T118" s="26"/>
      <c r="U118" s="26"/>
      <c r="V118" s="26"/>
      <c r="W118" s="9"/>
    </row>
    <row r="119" spans="1:23">
      <c r="A119" s="329"/>
      <c r="B119" s="338" t="s">
        <v>49</v>
      </c>
      <c r="C119" s="18" t="s">
        <v>497</v>
      </c>
      <c r="D119" s="9" t="s">
        <v>191</v>
      </c>
      <c r="E119" s="8"/>
      <c r="F119" s="119"/>
      <c r="G119" s="627"/>
      <c r="H119" s="120"/>
      <c r="I119" s="113"/>
      <c r="J119" s="628"/>
      <c r="K119" s="114"/>
      <c r="L119" s="110"/>
      <c r="M119" s="629"/>
      <c r="N119" s="111"/>
      <c r="O119" s="759"/>
      <c r="P119" s="760"/>
      <c r="Q119" s="756"/>
      <c r="R119" s="13"/>
      <c r="S119" s="13"/>
      <c r="T119" s="26"/>
      <c r="U119" s="26"/>
      <c r="V119" s="26"/>
      <c r="W119" s="9"/>
    </row>
    <row r="120" spans="1:23">
      <c r="A120" s="329"/>
      <c r="B120" s="338"/>
      <c r="C120" s="18" t="s">
        <v>496</v>
      </c>
      <c r="D120" s="9" t="s">
        <v>495</v>
      </c>
      <c r="E120" s="8"/>
      <c r="F120" s="119"/>
      <c r="G120" s="627"/>
      <c r="H120" s="120"/>
      <c r="I120" s="113"/>
      <c r="J120" s="628"/>
      <c r="K120" s="114"/>
      <c r="L120" s="110"/>
      <c r="M120" s="629"/>
      <c r="N120" s="111"/>
      <c r="O120" s="759"/>
      <c r="P120" s="760"/>
      <c r="Q120" s="756"/>
      <c r="R120" s="13"/>
      <c r="S120" s="13"/>
      <c r="T120" s="26"/>
      <c r="U120" s="26"/>
      <c r="V120" s="26"/>
      <c r="W120" s="9"/>
    </row>
    <row r="121" spans="1:23">
      <c r="A121" s="329"/>
      <c r="B121" s="338"/>
      <c r="C121" s="18" t="s">
        <v>893</v>
      </c>
      <c r="D121" s="9" t="s">
        <v>497</v>
      </c>
      <c r="E121" s="8"/>
      <c r="F121" s="119"/>
      <c r="G121" s="627"/>
      <c r="H121" s="120"/>
      <c r="I121" s="113"/>
      <c r="J121" s="628"/>
      <c r="K121" s="114"/>
      <c r="L121" s="110"/>
      <c r="M121" s="629"/>
      <c r="N121" s="111"/>
      <c r="O121" s="759"/>
      <c r="P121" s="760"/>
      <c r="Q121" s="756"/>
      <c r="R121" s="13"/>
      <c r="S121" s="13"/>
      <c r="T121" s="26"/>
      <c r="U121" s="26"/>
      <c r="V121" s="26"/>
      <c r="W121" s="9"/>
    </row>
    <row r="122" spans="1:23">
      <c r="A122" s="329"/>
      <c r="B122" s="338"/>
      <c r="C122" s="18" t="s">
        <v>894</v>
      </c>
      <c r="D122" s="9" t="s">
        <v>496</v>
      </c>
      <c r="E122" s="8"/>
      <c r="F122" s="119"/>
      <c r="G122" s="627"/>
      <c r="H122" s="120"/>
      <c r="I122" s="113"/>
      <c r="J122" s="628"/>
      <c r="K122" s="114"/>
      <c r="L122" s="110"/>
      <c r="M122" s="629"/>
      <c r="N122" s="111"/>
      <c r="O122" s="759"/>
      <c r="P122" s="760"/>
      <c r="Q122" s="756"/>
      <c r="R122" s="13"/>
      <c r="S122" s="13"/>
      <c r="T122" s="26"/>
      <c r="U122" s="26"/>
      <c r="V122" s="26"/>
      <c r="W122" s="9"/>
    </row>
    <row r="123" spans="1:23">
      <c r="A123" s="329"/>
      <c r="B123" s="338"/>
      <c r="C123" s="18" t="s">
        <v>520</v>
      </c>
      <c r="D123" s="9" t="s">
        <v>498</v>
      </c>
      <c r="E123" s="8"/>
      <c r="F123" s="119"/>
      <c r="G123" s="627"/>
      <c r="H123" s="120"/>
      <c r="I123" s="113"/>
      <c r="J123" s="628"/>
      <c r="K123" s="114"/>
      <c r="L123" s="110"/>
      <c r="M123" s="629"/>
      <c r="N123" s="111"/>
      <c r="O123" s="759"/>
      <c r="P123" s="760"/>
      <c r="Q123" s="756"/>
      <c r="R123" s="13"/>
      <c r="S123" s="13"/>
      <c r="T123" s="26"/>
      <c r="U123" s="26"/>
      <c r="V123" s="26"/>
      <c r="W123" s="9"/>
    </row>
    <row r="124" spans="1:23">
      <c r="A124" s="341"/>
      <c r="B124" s="339"/>
      <c r="C124" s="16"/>
      <c r="D124" s="5" t="s">
        <v>49</v>
      </c>
      <c r="E124" s="4"/>
      <c r="F124" s="121"/>
      <c r="G124" s="122"/>
      <c r="H124" s="1817"/>
      <c r="I124" s="115"/>
      <c r="J124" s="116"/>
      <c r="K124" s="117"/>
      <c r="L124" s="1818"/>
      <c r="M124" s="112"/>
      <c r="N124" s="1819"/>
      <c r="O124" s="761"/>
      <c r="P124" s="762"/>
      <c r="Q124" s="757"/>
      <c r="R124" s="12"/>
      <c r="S124" s="12"/>
      <c r="T124" s="33"/>
      <c r="U124" s="33"/>
      <c r="V124" s="33"/>
      <c r="W124" s="5"/>
    </row>
    <row r="127" spans="1:23">
      <c r="W127" s="570">
        <v>4</v>
      </c>
    </row>
    <row r="128" spans="1:23" ht="21.75" customHeight="1">
      <c r="I128" s="504"/>
      <c r="J128" s="95"/>
      <c r="U128" s="459"/>
      <c r="V128" s="459"/>
      <c r="W128" s="459" t="s">
        <v>382</v>
      </c>
    </row>
    <row r="129" spans="1:28" ht="21.75" customHeight="1">
      <c r="I129" s="504"/>
      <c r="J129" s="175" t="s">
        <v>556</v>
      </c>
      <c r="U129" s="459"/>
      <c r="V129" s="460"/>
    </row>
    <row r="130" spans="1:28" ht="8.85" customHeight="1"/>
    <row r="131" spans="1:28" s="2" customFormat="1">
      <c r="A131" s="7" t="s">
        <v>0</v>
      </c>
      <c r="B131" s="3" t="s">
        <v>1</v>
      </c>
      <c r="C131" s="15" t="s">
        <v>2</v>
      </c>
      <c r="D131" s="3" t="s">
        <v>3</v>
      </c>
      <c r="E131" s="3" t="s">
        <v>16</v>
      </c>
      <c r="F131" s="23"/>
      <c r="G131" s="24"/>
      <c r="H131" s="94"/>
      <c r="I131" s="34"/>
      <c r="J131" s="34"/>
      <c r="K131" s="564" t="s">
        <v>8</v>
      </c>
      <c r="L131" s="34"/>
      <c r="M131" s="34"/>
      <c r="N131" s="94"/>
      <c r="O131" s="34"/>
      <c r="P131" s="34"/>
      <c r="Q131" s="35"/>
      <c r="R131" s="11" t="s">
        <v>33</v>
      </c>
      <c r="S131" s="11" t="s">
        <v>12</v>
      </c>
      <c r="T131" s="2284" t="s">
        <v>10</v>
      </c>
      <c r="U131" s="2285"/>
      <c r="V131" s="2285"/>
      <c r="W131" s="2286"/>
    </row>
    <row r="132" spans="1:28">
      <c r="A132" s="329"/>
      <c r="B132" s="9"/>
      <c r="C132" s="18"/>
      <c r="D132" s="9"/>
      <c r="E132" s="8" t="s">
        <v>15</v>
      </c>
      <c r="F132" s="2272" t="s">
        <v>4</v>
      </c>
      <c r="G132" s="2273"/>
      <c r="H132" s="2274"/>
      <c r="I132" s="2275" t="s">
        <v>5</v>
      </c>
      <c r="J132" s="2276"/>
      <c r="K132" s="2277"/>
      <c r="L132" s="2278" t="s">
        <v>6</v>
      </c>
      <c r="M132" s="2279"/>
      <c r="N132" s="2280"/>
      <c r="O132" s="2281" t="s">
        <v>7</v>
      </c>
      <c r="P132" s="2282"/>
      <c r="Q132" s="2283"/>
      <c r="R132" s="13" t="s">
        <v>32</v>
      </c>
      <c r="S132" s="13"/>
      <c r="T132" s="26" t="s">
        <v>4</v>
      </c>
      <c r="U132" s="26" t="s">
        <v>5</v>
      </c>
      <c r="V132" s="26" t="s">
        <v>6</v>
      </c>
      <c r="W132" s="27" t="s">
        <v>7</v>
      </c>
    </row>
    <row r="133" spans="1:28">
      <c r="A133" s="329"/>
      <c r="B133" s="9"/>
      <c r="C133" s="18"/>
      <c r="D133" s="9"/>
      <c r="E133" s="8"/>
      <c r="F133" s="31" t="s">
        <v>31</v>
      </c>
      <c r="G133" s="31" t="s">
        <v>31</v>
      </c>
      <c r="H133" s="96" t="s">
        <v>28</v>
      </c>
      <c r="I133" s="32" t="s">
        <v>31</v>
      </c>
      <c r="J133" s="32" t="s">
        <v>31</v>
      </c>
      <c r="K133" s="99" t="s">
        <v>28</v>
      </c>
      <c r="L133" s="32" t="s">
        <v>31</v>
      </c>
      <c r="M133" s="32" t="s">
        <v>31</v>
      </c>
      <c r="N133" s="106" t="s">
        <v>28</v>
      </c>
      <c r="O133" s="31" t="s">
        <v>31</v>
      </c>
      <c r="P133" s="31" t="s">
        <v>31</v>
      </c>
      <c r="Q133" s="727" t="s">
        <v>28</v>
      </c>
      <c r="R133" s="13" t="s">
        <v>11</v>
      </c>
      <c r="S133" s="13"/>
      <c r="T133" s="26"/>
      <c r="U133" s="26"/>
      <c r="V133" s="26"/>
      <c r="W133" s="9"/>
    </row>
    <row r="134" spans="1:28">
      <c r="A134" s="341"/>
      <c r="B134" s="5"/>
      <c r="C134" s="16"/>
      <c r="D134" s="5"/>
      <c r="E134" s="4"/>
      <c r="F134" s="288" t="s">
        <v>29</v>
      </c>
      <c r="G134" s="288" t="s">
        <v>30</v>
      </c>
      <c r="H134" s="620"/>
      <c r="I134" s="307" t="s">
        <v>29</v>
      </c>
      <c r="J134" s="307" t="s">
        <v>30</v>
      </c>
      <c r="K134" s="621"/>
      <c r="L134" s="307" t="s">
        <v>29</v>
      </c>
      <c r="M134" s="307" t="s">
        <v>30</v>
      </c>
      <c r="N134" s="622"/>
      <c r="O134" s="288" t="s">
        <v>29</v>
      </c>
      <c r="P134" s="288" t="s">
        <v>30</v>
      </c>
      <c r="Q134" s="753"/>
      <c r="R134" s="12"/>
      <c r="S134" s="12"/>
      <c r="T134" s="33"/>
      <c r="U134" s="33"/>
      <c r="V134" s="33"/>
      <c r="W134" s="9"/>
    </row>
    <row r="135" spans="1:28" ht="21">
      <c r="A135" s="7">
        <v>4</v>
      </c>
      <c r="B135" s="337" t="s">
        <v>53</v>
      </c>
      <c r="C135" s="1616" t="s">
        <v>594</v>
      </c>
      <c r="D135" s="6" t="s">
        <v>486</v>
      </c>
      <c r="E135" s="393" t="s">
        <v>56</v>
      </c>
      <c r="F135" s="7">
        <v>170</v>
      </c>
      <c r="G135" s="172">
        <v>165</v>
      </c>
      <c r="H135" s="97">
        <f>G135/F135*100</f>
        <v>97.058823529411768</v>
      </c>
      <c r="I135" s="7">
        <v>170</v>
      </c>
      <c r="J135" s="172">
        <v>164</v>
      </c>
      <c r="K135" s="100">
        <f>J135/I135*100</f>
        <v>96.470588235294116</v>
      </c>
      <c r="L135" s="7">
        <v>170</v>
      </c>
      <c r="M135" s="172">
        <v>167</v>
      </c>
      <c r="N135" s="107">
        <f>M135/L135*100</f>
        <v>98.235294117647058</v>
      </c>
      <c r="O135" s="7">
        <v>170</v>
      </c>
      <c r="P135" s="172">
        <v>168</v>
      </c>
      <c r="Q135" s="732">
        <f>P135/O135*100</f>
        <v>98.82352941176471</v>
      </c>
      <c r="R135" s="11" t="s">
        <v>17</v>
      </c>
      <c r="S135" s="11"/>
      <c r="T135" s="27"/>
      <c r="U135" s="27"/>
      <c r="V135" s="27"/>
      <c r="W135" s="6"/>
    </row>
    <row r="136" spans="1:28">
      <c r="A136" s="329"/>
      <c r="B136" s="338" t="s">
        <v>52</v>
      </c>
      <c r="C136" s="1617" t="s">
        <v>595</v>
      </c>
      <c r="D136" s="9" t="s">
        <v>501</v>
      </c>
      <c r="E136" s="401" t="s">
        <v>505</v>
      </c>
      <c r="F136" s="352"/>
      <c r="G136" s="751"/>
      <c r="H136" s="98"/>
      <c r="I136" s="710"/>
      <c r="J136" s="749"/>
      <c r="K136" s="101"/>
      <c r="L136" s="725"/>
      <c r="M136" s="750"/>
      <c r="N136" s="108"/>
      <c r="O136" s="733"/>
      <c r="P136" s="764"/>
      <c r="Q136" s="733"/>
      <c r="R136" s="13"/>
      <c r="S136" s="30"/>
      <c r="T136" s="26"/>
      <c r="U136" s="26"/>
      <c r="V136" s="26"/>
      <c r="W136" s="9"/>
    </row>
    <row r="137" spans="1:28">
      <c r="A137" s="329"/>
      <c r="B137" s="9"/>
      <c r="C137" s="1617" t="s">
        <v>596</v>
      </c>
      <c r="D137" s="9" t="s">
        <v>502</v>
      </c>
      <c r="E137" s="401">
        <v>80</v>
      </c>
      <c r="F137" s="352"/>
      <c r="G137" s="352"/>
      <c r="H137" s="98"/>
      <c r="I137" s="710"/>
      <c r="J137" s="710"/>
      <c r="K137" s="101"/>
      <c r="L137" s="725"/>
      <c r="M137" s="725"/>
      <c r="N137" s="108"/>
      <c r="O137" s="733"/>
      <c r="P137" s="733"/>
      <c r="Q137" s="733"/>
      <c r="R137" s="13"/>
      <c r="S137" s="13"/>
      <c r="T137" s="26"/>
      <c r="U137" s="26"/>
      <c r="V137" s="26"/>
      <c r="W137" s="9"/>
    </row>
    <row r="138" spans="1:28">
      <c r="A138" s="329"/>
      <c r="B138" s="9"/>
      <c r="C138" s="18"/>
      <c r="D138" s="9" t="s">
        <v>503</v>
      </c>
      <c r="E138" s="8"/>
      <c r="F138" s="352"/>
      <c r="G138" s="352"/>
      <c r="H138" s="98"/>
      <c r="I138" s="710"/>
      <c r="J138" s="710"/>
      <c r="K138" s="101"/>
      <c r="L138" s="725"/>
      <c r="M138" s="725"/>
      <c r="N138" s="108"/>
      <c r="O138" s="733"/>
      <c r="P138" s="733"/>
      <c r="Q138" s="733"/>
      <c r="R138" s="13"/>
      <c r="S138" s="13"/>
      <c r="T138" s="26"/>
      <c r="U138" s="26"/>
      <c r="V138" s="26"/>
      <c r="W138" s="9"/>
    </row>
    <row r="139" spans="1:28">
      <c r="A139" s="329"/>
      <c r="B139" s="9"/>
      <c r="C139" s="18"/>
      <c r="D139" s="9" t="s">
        <v>501</v>
      </c>
      <c r="E139" s="8"/>
      <c r="F139" s="352"/>
      <c r="G139" s="352"/>
      <c r="H139" s="98"/>
      <c r="I139" s="710"/>
      <c r="J139" s="710"/>
      <c r="K139" s="101"/>
      <c r="L139" s="725"/>
      <c r="M139" s="725"/>
      <c r="N139" s="108"/>
      <c r="O139" s="733"/>
      <c r="P139" s="733"/>
      <c r="Q139" s="733"/>
      <c r="R139" s="13"/>
      <c r="S139" s="13"/>
      <c r="T139" s="26"/>
      <c r="U139" s="26"/>
      <c r="V139" s="26"/>
      <c r="W139" s="9"/>
    </row>
    <row r="140" spans="1:28">
      <c r="A140" s="329"/>
      <c r="B140" s="9"/>
      <c r="C140" s="18"/>
      <c r="D140" s="9" t="s">
        <v>502</v>
      </c>
      <c r="E140" s="8"/>
      <c r="F140" s="352"/>
      <c r="G140" s="352"/>
      <c r="H140" s="98"/>
      <c r="I140" s="710"/>
      <c r="J140" s="710"/>
      <c r="K140" s="101"/>
      <c r="L140" s="725"/>
      <c r="M140" s="725"/>
      <c r="N140" s="108"/>
      <c r="O140" s="733"/>
      <c r="P140" s="733"/>
      <c r="Q140" s="733"/>
      <c r="R140" s="13"/>
      <c r="S140" s="13"/>
      <c r="T140" s="26"/>
      <c r="U140" s="26"/>
      <c r="V140" s="26"/>
      <c r="W140" s="9"/>
    </row>
    <row r="141" spans="1:28">
      <c r="A141" s="329"/>
      <c r="B141" s="9"/>
      <c r="C141" s="18"/>
      <c r="D141" s="9" t="s">
        <v>504</v>
      </c>
      <c r="E141" s="8"/>
      <c r="F141" s="352"/>
      <c r="G141" s="352"/>
      <c r="H141" s="98"/>
      <c r="I141" s="710"/>
      <c r="J141" s="710"/>
      <c r="K141" s="101"/>
      <c r="L141" s="725"/>
      <c r="M141" s="725"/>
      <c r="N141" s="108"/>
      <c r="O141" s="733"/>
      <c r="P141" s="733"/>
      <c r="Q141" s="733"/>
      <c r="R141" s="13"/>
      <c r="S141" s="13"/>
      <c r="T141" s="26"/>
      <c r="U141" s="26"/>
      <c r="V141" s="26"/>
      <c r="W141" s="9"/>
    </row>
    <row r="142" spans="1:28">
      <c r="A142" s="341"/>
      <c r="B142" s="5"/>
      <c r="C142" s="16"/>
      <c r="D142" s="5" t="s">
        <v>134</v>
      </c>
      <c r="E142" s="4"/>
      <c r="F142" s="708"/>
      <c r="G142" s="708"/>
      <c r="H142" s="591"/>
      <c r="I142" s="711"/>
      <c r="J142" s="711"/>
      <c r="K142" s="592"/>
      <c r="L142" s="752"/>
      <c r="M142" s="752"/>
      <c r="N142" s="593"/>
      <c r="O142" s="735"/>
      <c r="P142" s="735"/>
      <c r="Q142" s="735"/>
      <c r="R142" s="12"/>
      <c r="S142" s="12"/>
      <c r="T142" s="33"/>
      <c r="U142" s="33"/>
      <c r="V142" s="33"/>
      <c r="W142" s="5"/>
    </row>
    <row r="143" spans="1:28" ht="21">
      <c r="A143" s="7">
        <v>5</v>
      </c>
      <c r="B143" s="337" t="s">
        <v>53</v>
      </c>
      <c r="C143" s="1616" t="s">
        <v>50</v>
      </c>
      <c r="D143" s="6" t="s">
        <v>41</v>
      </c>
      <c r="E143" s="625" t="s">
        <v>43</v>
      </c>
      <c r="F143" s="1866"/>
      <c r="G143" s="2054" t="s">
        <v>55</v>
      </c>
      <c r="H143" s="2055"/>
      <c r="I143" s="2056"/>
      <c r="J143" s="2054" t="s">
        <v>44</v>
      </c>
      <c r="K143" s="2055"/>
      <c r="L143" s="2057"/>
      <c r="M143" s="2058" t="s">
        <v>55</v>
      </c>
      <c r="N143" s="2059"/>
      <c r="O143" s="2060"/>
      <c r="P143" s="2058" t="s">
        <v>55</v>
      </c>
      <c r="Q143" s="758"/>
      <c r="R143" s="11" t="s">
        <v>17</v>
      </c>
      <c r="S143" s="11"/>
      <c r="T143" s="27"/>
      <c r="U143" s="27"/>
      <c r="V143" s="27"/>
      <c r="W143" s="9"/>
      <c r="Y143" s="2045">
        <v>4.7200000000000006</v>
      </c>
      <c r="Z143" s="2045">
        <v>4.5024999999999995</v>
      </c>
      <c r="AA143" s="2045">
        <v>4.5449999999999999</v>
      </c>
      <c r="AB143" s="2045">
        <v>4.5075000000000003</v>
      </c>
    </row>
    <row r="144" spans="1:28" ht="21">
      <c r="A144" s="329"/>
      <c r="B144" s="338" t="s">
        <v>54</v>
      </c>
      <c r="C144" s="1617" t="s">
        <v>51</v>
      </c>
      <c r="D144" s="9" t="s">
        <v>489</v>
      </c>
      <c r="E144" s="626" t="s">
        <v>494</v>
      </c>
      <c r="F144" s="119"/>
      <c r="G144" s="2061">
        <v>4.72</v>
      </c>
      <c r="H144" s="2062"/>
      <c r="I144" s="2063"/>
      <c r="J144" s="2061">
        <v>4.5</v>
      </c>
      <c r="K144" s="2064"/>
      <c r="L144" s="2065"/>
      <c r="M144" s="2061">
        <v>4.55</v>
      </c>
      <c r="N144" s="2066"/>
      <c r="O144" s="2067"/>
      <c r="P144" s="2061">
        <v>4.51</v>
      </c>
      <c r="Q144" s="770"/>
      <c r="R144" s="13"/>
      <c r="S144" s="30"/>
      <c r="T144" s="26"/>
      <c r="U144" s="26"/>
      <c r="V144" s="26"/>
      <c r="W144" s="9"/>
      <c r="Y144" s="2046">
        <v>5</v>
      </c>
      <c r="Z144" s="2046">
        <v>4</v>
      </c>
      <c r="AA144" s="2046">
        <v>5</v>
      </c>
      <c r="AB144" s="2046">
        <v>5</v>
      </c>
    </row>
    <row r="145" spans="1:23">
      <c r="A145" s="329"/>
      <c r="B145" s="338"/>
      <c r="C145" s="1617" t="s">
        <v>497</v>
      </c>
      <c r="D145" s="9" t="s">
        <v>191</v>
      </c>
      <c r="E145" s="8"/>
      <c r="F145" s="119"/>
      <c r="G145" s="641"/>
      <c r="H145" s="636"/>
      <c r="I145" s="637"/>
      <c r="J145" s="642"/>
      <c r="K145" s="638"/>
      <c r="L145" s="639"/>
      <c r="M145" s="643"/>
      <c r="N145" s="640"/>
      <c r="O145" s="769"/>
      <c r="P145" s="771"/>
      <c r="Q145" s="756"/>
      <c r="R145" s="13"/>
      <c r="S145" s="13"/>
      <c r="T145" s="26"/>
      <c r="U145" s="26"/>
      <c r="V145" s="26"/>
      <c r="W145" s="9"/>
    </row>
    <row r="146" spans="1:23">
      <c r="A146" s="329"/>
      <c r="B146" s="338"/>
      <c r="C146" s="1617" t="s">
        <v>895</v>
      </c>
      <c r="D146" s="9" t="s">
        <v>495</v>
      </c>
      <c r="E146" s="8"/>
      <c r="F146" s="119"/>
      <c r="G146" s="627"/>
      <c r="H146" s="120"/>
      <c r="I146" s="113"/>
      <c r="J146" s="628"/>
      <c r="K146" s="114"/>
      <c r="L146" s="110"/>
      <c r="M146" s="629"/>
      <c r="N146" s="111"/>
      <c r="O146" s="759"/>
      <c r="P146" s="760"/>
      <c r="Q146" s="756"/>
      <c r="R146" s="13"/>
      <c r="S146" s="13"/>
      <c r="T146" s="26"/>
      <c r="U146" s="26"/>
      <c r="V146" s="26"/>
      <c r="W146" s="9"/>
    </row>
    <row r="147" spans="1:23">
      <c r="A147" s="329"/>
      <c r="B147" s="338"/>
      <c r="C147" s="1617" t="s">
        <v>500</v>
      </c>
      <c r="D147" s="9" t="s">
        <v>497</v>
      </c>
      <c r="E147" s="8"/>
      <c r="F147" s="119"/>
      <c r="G147" s="627"/>
      <c r="H147" s="120"/>
      <c r="I147" s="113"/>
      <c r="J147" s="628"/>
      <c r="K147" s="114"/>
      <c r="L147" s="110"/>
      <c r="M147" s="629"/>
      <c r="N147" s="111"/>
      <c r="O147" s="759"/>
      <c r="P147" s="760"/>
      <c r="Q147" s="756"/>
      <c r="R147" s="13"/>
      <c r="S147" s="13"/>
      <c r="T147" s="26"/>
      <c r="U147" s="26"/>
      <c r="V147" s="26"/>
      <c r="W147" s="9"/>
    </row>
    <row r="148" spans="1:23">
      <c r="A148" s="329"/>
      <c r="B148" s="338"/>
      <c r="C148" s="18"/>
      <c r="D148" s="9" t="s">
        <v>499</v>
      </c>
      <c r="E148" s="8"/>
      <c r="F148" s="119"/>
      <c r="G148" s="627"/>
      <c r="H148" s="120"/>
      <c r="I148" s="113"/>
      <c r="J148" s="628"/>
      <c r="K148" s="114"/>
      <c r="L148" s="110"/>
      <c r="M148" s="629"/>
      <c r="N148" s="111"/>
      <c r="O148" s="759"/>
      <c r="P148" s="760"/>
      <c r="Q148" s="756"/>
      <c r="R148" s="13"/>
      <c r="S148" s="13"/>
      <c r="T148" s="26"/>
      <c r="U148" s="26"/>
      <c r="V148" s="26"/>
      <c r="W148" s="9"/>
    </row>
    <row r="149" spans="1:23">
      <c r="A149" s="329"/>
      <c r="B149" s="338"/>
      <c r="C149" s="18"/>
      <c r="D149" s="9" t="s">
        <v>500</v>
      </c>
      <c r="E149" s="8"/>
      <c r="F149" s="119"/>
      <c r="G149" s="627"/>
      <c r="H149" s="120"/>
      <c r="I149" s="113"/>
      <c r="J149" s="628"/>
      <c r="K149" s="114"/>
      <c r="L149" s="110"/>
      <c r="M149" s="629"/>
      <c r="N149" s="111"/>
      <c r="O149" s="759"/>
      <c r="P149" s="760"/>
      <c r="Q149" s="756"/>
      <c r="R149" s="13"/>
      <c r="S149" s="13"/>
      <c r="T149" s="26"/>
      <c r="U149" s="26"/>
      <c r="V149" s="26"/>
      <c r="W149" s="5"/>
    </row>
    <row r="150" spans="1:23">
      <c r="A150" s="7">
        <v>6</v>
      </c>
      <c r="B150" s="337" t="s">
        <v>57</v>
      </c>
      <c r="C150" s="17" t="s">
        <v>519</v>
      </c>
      <c r="D150" s="6" t="s">
        <v>283</v>
      </c>
      <c r="E150" s="7" t="s">
        <v>56</v>
      </c>
      <c r="F150" s="766"/>
      <c r="G150" s="1334">
        <v>7</v>
      </c>
      <c r="H150" s="1335"/>
      <c r="I150" s="1336"/>
      <c r="J150" s="1334">
        <v>7</v>
      </c>
      <c r="K150" s="1337"/>
      <c r="L150" s="1338"/>
      <c r="M150" s="1334">
        <v>11</v>
      </c>
      <c r="N150" s="1339"/>
      <c r="O150" s="1340"/>
      <c r="P150" s="1334">
        <v>10</v>
      </c>
      <c r="Q150" s="758"/>
      <c r="R150" s="2068" t="s">
        <v>39</v>
      </c>
      <c r="S150" s="11"/>
      <c r="T150" s="27"/>
      <c r="U150" s="27"/>
      <c r="V150" s="27"/>
      <c r="W150" s="6"/>
    </row>
    <row r="151" spans="1:23">
      <c r="A151" s="329"/>
      <c r="B151" s="338" t="s">
        <v>506</v>
      </c>
      <c r="C151" s="18" t="s">
        <v>520</v>
      </c>
      <c r="D151" s="9" t="s">
        <v>57</v>
      </c>
      <c r="E151" s="329">
        <v>10</v>
      </c>
      <c r="F151" s="119"/>
      <c r="G151" s="632" t="s">
        <v>521</v>
      </c>
      <c r="H151" s="120"/>
      <c r="I151" s="113"/>
      <c r="J151" s="632" t="s">
        <v>521</v>
      </c>
      <c r="K151" s="114"/>
      <c r="L151" s="110"/>
      <c r="M151" s="632" t="s">
        <v>521</v>
      </c>
      <c r="N151" s="111"/>
      <c r="O151" s="759"/>
      <c r="P151" s="635" t="s">
        <v>521</v>
      </c>
      <c r="Q151" s="756"/>
      <c r="R151" s="13"/>
      <c r="S151" s="30"/>
      <c r="T151" s="26"/>
      <c r="U151" s="26"/>
      <c r="V151" s="26"/>
      <c r="W151" s="9"/>
    </row>
    <row r="152" spans="1:23">
      <c r="A152" s="329"/>
      <c r="B152" s="338" t="s">
        <v>507</v>
      </c>
      <c r="C152" s="18" t="s">
        <v>515</v>
      </c>
      <c r="D152" s="9" t="s">
        <v>515</v>
      </c>
      <c r="E152" s="329" t="s">
        <v>521</v>
      </c>
      <c r="F152" s="119"/>
      <c r="G152" s="627"/>
      <c r="H152" s="120"/>
      <c r="I152" s="113"/>
      <c r="J152" s="628"/>
      <c r="K152" s="114"/>
      <c r="L152" s="110"/>
      <c r="M152" s="629"/>
      <c r="N152" s="111"/>
      <c r="O152" s="759"/>
      <c r="P152" s="760"/>
      <c r="Q152" s="756"/>
      <c r="R152" s="13"/>
      <c r="S152" s="13"/>
      <c r="T152" s="26"/>
      <c r="U152" s="26"/>
      <c r="V152" s="26"/>
      <c r="W152" s="9"/>
    </row>
    <row r="153" spans="1:23">
      <c r="A153" s="329"/>
      <c r="B153" s="338" t="s">
        <v>508</v>
      </c>
      <c r="C153" s="18" t="s">
        <v>516</v>
      </c>
      <c r="D153" s="9" t="s">
        <v>516</v>
      </c>
      <c r="E153" s="8"/>
      <c r="F153" s="627"/>
      <c r="G153" s="627"/>
      <c r="H153" s="604"/>
      <c r="I153" s="113"/>
      <c r="J153" s="628"/>
      <c r="K153" s="114"/>
      <c r="L153" s="629"/>
      <c r="M153" s="629"/>
      <c r="N153" s="605"/>
      <c r="O153" s="759"/>
      <c r="P153" s="760"/>
      <c r="Q153" s="760"/>
      <c r="R153" s="13"/>
      <c r="S153" s="13"/>
      <c r="T153" s="26"/>
      <c r="U153" s="26"/>
      <c r="V153" s="26"/>
      <c r="W153" s="9"/>
    </row>
    <row r="154" spans="1:23">
      <c r="A154" s="329"/>
      <c r="B154" s="338" t="s">
        <v>509</v>
      </c>
      <c r="C154" s="9" t="s">
        <v>517</v>
      </c>
      <c r="D154" s="9" t="s">
        <v>517</v>
      </c>
      <c r="E154" s="8"/>
      <c r="F154" s="627"/>
      <c r="G154" s="627"/>
      <c r="H154" s="604"/>
      <c r="I154" s="113"/>
      <c r="J154" s="628"/>
      <c r="K154" s="114"/>
      <c r="L154" s="629"/>
      <c r="M154" s="629"/>
      <c r="N154" s="605"/>
      <c r="O154" s="759"/>
      <c r="P154" s="760"/>
      <c r="Q154" s="760"/>
      <c r="R154" s="13"/>
      <c r="S154" s="13"/>
      <c r="T154" s="26"/>
      <c r="U154" s="26"/>
      <c r="V154" s="26"/>
      <c r="W154" s="9"/>
    </row>
    <row r="155" spans="1:23">
      <c r="A155" s="329"/>
      <c r="B155" s="338" t="s">
        <v>510</v>
      </c>
      <c r="C155" s="18"/>
      <c r="D155" s="9"/>
      <c r="E155" s="8"/>
      <c r="F155" s="627"/>
      <c r="G155" s="627"/>
      <c r="H155" s="604"/>
      <c r="I155" s="113"/>
      <c r="J155" s="628"/>
      <c r="K155" s="114"/>
      <c r="L155" s="629"/>
      <c r="M155" s="629"/>
      <c r="N155" s="605"/>
      <c r="O155" s="759"/>
      <c r="P155" s="760"/>
      <c r="Q155" s="760"/>
      <c r="R155" s="13"/>
      <c r="S155" s="13"/>
      <c r="T155" s="26"/>
      <c r="U155" s="26"/>
      <c r="V155" s="26"/>
      <c r="W155" s="9"/>
    </row>
    <row r="156" spans="1:23">
      <c r="A156" s="329"/>
      <c r="B156" s="338" t="s">
        <v>511</v>
      </c>
      <c r="C156" s="18"/>
      <c r="D156" s="9"/>
      <c r="E156" s="8"/>
      <c r="F156" s="627"/>
      <c r="G156" s="627"/>
      <c r="H156" s="604"/>
      <c r="I156" s="113"/>
      <c r="J156" s="628"/>
      <c r="K156" s="114"/>
      <c r="L156" s="629"/>
      <c r="M156" s="629"/>
      <c r="N156" s="605"/>
      <c r="O156" s="759"/>
      <c r="P156" s="760"/>
      <c r="Q156" s="760"/>
      <c r="R156" s="13"/>
      <c r="S156" s="13"/>
      <c r="T156" s="26"/>
      <c r="U156" s="26"/>
      <c r="V156" s="26"/>
      <c r="W156" s="9"/>
    </row>
    <row r="157" spans="1:23">
      <c r="A157" s="329"/>
      <c r="B157" s="338" t="s">
        <v>512</v>
      </c>
      <c r="C157" s="18"/>
      <c r="D157" s="9"/>
      <c r="E157" s="8"/>
      <c r="F157" s="627"/>
      <c r="G157" s="627"/>
      <c r="H157" s="604"/>
      <c r="I157" s="113"/>
      <c r="J157" s="628"/>
      <c r="K157" s="114"/>
      <c r="L157" s="629"/>
      <c r="M157" s="629"/>
      <c r="N157" s="605"/>
      <c r="O157" s="759"/>
      <c r="P157" s="760"/>
      <c r="Q157" s="760"/>
      <c r="R157" s="13"/>
      <c r="S157" s="13"/>
      <c r="T157" s="26"/>
      <c r="U157" s="26"/>
      <c r="V157" s="26"/>
      <c r="W157" s="9"/>
    </row>
    <row r="158" spans="1:23">
      <c r="A158" s="329"/>
      <c r="B158" s="338" t="s">
        <v>513</v>
      </c>
      <c r="C158" s="18"/>
      <c r="D158" s="9"/>
      <c r="E158" s="8"/>
      <c r="F158" s="627"/>
      <c r="G158" s="627"/>
      <c r="H158" s="604"/>
      <c r="I158" s="113"/>
      <c r="J158" s="628"/>
      <c r="K158" s="114"/>
      <c r="L158" s="629"/>
      <c r="M158" s="629"/>
      <c r="N158" s="605"/>
      <c r="O158" s="759"/>
      <c r="P158" s="760"/>
      <c r="Q158" s="760"/>
      <c r="R158" s="13"/>
      <c r="S158" s="13"/>
      <c r="T158" s="26"/>
      <c r="U158" s="26"/>
      <c r="V158" s="26"/>
      <c r="W158" s="9"/>
    </row>
    <row r="159" spans="1:23">
      <c r="A159" s="341"/>
      <c r="B159" s="339" t="s">
        <v>514</v>
      </c>
      <c r="C159" s="16"/>
      <c r="D159" s="5"/>
      <c r="E159" s="4"/>
      <c r="F159" s="122"/>
      <c r="G159" s="122"/>
      <c r="H159" s="767"/>
      <c r="I159" s="115"/>
      <c r="J159" s="116"/>
      <c r="K159" s="117"/>
      <c r="L159" s="112"/>
      <c r="M159" s="112"/>
      <c r="N159" s="768"/>
      <c r="O159" s="761"/>
      <c r="P159" s="762"/>
      <c r="Q159" s="762"/>
      <c r="R159" s="12"/>
      <c r="S159" s="12"/>
      <c r="T159" s="33"/>
      <c r="U159" s="33"/>
      <c r="V159" s="33"/>
      <c r="W159" s="5"/>
    </row>
    <row r="161" spans="2:23">
      <c r="W161" s="570">
        <v>5</v>
      </c>
    </row>
    <row r="162" spans="2:23" ht="21">
      <c r="V162" s="570"/>
      <c r="W162" s="459" t="s">
        <v>383</v>
      </c>
    </row>
    <row r="163" spans="2:23" ht="21">
      <c r="J163" s="520" t="s">
        <v>314</v>
      </c>
      <c r="U163" s="459"/>
      <c r="V163" s="460"/>
    </row>
    <row r="166" spans="2:23">
      <c r="C166" s="2" t="s">
        <v>4</v>
      </c>
      <c r="D166" s="2" t="s">
        <v>5</v>
      </c>
      <c r="E166" s="2" t="s">
        <v>6</v>
      </c>
      <c r="F166" s="2" t="s">
        <v>7</v>
      </c>
      <c r="K166" s="1"/>
      <c r="L166" s="2"/>
      <c r="M166" s="2"/>
      <c r="N166" s="2"/>
    </row>
    <row r="167" spans="2:23">
      <c r="B167" s="1" t="s">
        <v>256</v>
      </c>
      <c r="C167" s="2"/>
      <c r="D167" s="2">
        <v>100</v>
      </c>
      <c r="E167" s="2">
        <v>98.72</v>
      </c>
      <c r="F167" s="2">
        <v>100</v>
      </c>
      <c r="J167" s="1"/>
      <c r="K167" s="1"/>
      <c r="L167" s="2"/>
      <c r="M167" s="2"/>
      <c r="N167" s="2"/>
    </row>
    <row r="168" spans="2:23">
      <c r="B168" s="1" t="s">
        <v>255</v>
      </c>
      <c r="C168" s="612">
        <v>92.167509205517078</v>
      </c>
      <c r="D168" s="100">
        <v>92.15</v>
      </c>
      <c r="E168" s="1323">
        <f>$N$69</f>
        <v>92.279616455304676</v>
      </c>
      <c r="F168" s="10">
        <f>$Q$69</f>
        <v>98.055903212348767</v>
      </c>
      <c r="J168" s="1"/>
      <c r="K168" s="1"/>
      <c r="L168" s="2"/>
      <c r="M168" s="2"/>
      <c r="N168" s="364"/>
    </row>
    <row r="182" spans="4:9">
      <c r="D182" s="25"/>
      <c r="E182" s="1"/>
      <c r="F182" s="2" t="s">
        <v>4</v>
      </c>
      <c r="G182" s="2" t="s">
        <v>5</v>
      </c>
      <c r="H182" s="2" t="s">
        <v>6</v>
      </c>
      <c r="I182" s="2" t="s">
        <v>7</v>
      </c>
    </row>
    <row r="183" spans="4:9">
      <c r="D183" s="1" t="s">
        <v>256</v>
      </c>
      <c r="E183" s="1"/>
      <c r="G183" s="2">
        <v>100</v>
      </c>
      <c r="H183" s="2">
        <v>98.72</v>
      </c>
      <c r="I183" s="2">
        <v>100</v>
      </c>
    </row>
    <row r="184" spans="4:9">
      <c r="D184" s="1" t="s">
        <v>257</v>
      </c>
      <c r="E184" s="1"/>
      <c r="G184" s="2">
        <v>99.52</v>
      </c>
      <c r="H184" s="2">
        <v>100</v>
      </c>
      <c r="I184" s="364">
        <v>100</v>
      </c>
    </row>
    <row r="193" spans="3:23">
      <c r="V193" s="570"/>
    </row>
    <row r="194" spans="3:23">
      <c r="V194" s="570"/>
    </row>
    <row r="195" spans="3:23" ht="21">
      <c r="U195" s="459"/>
      <c r="V195" s="459"/>
      <c r="W195" s="570">
        <v>6</v>
      </c>
    </row>
    <row r="196" spans="3:23" ht="21">
      <c r="W196" s="459" t="s">
        <v>384</v>
      </c>
    </row>
    <row r="200" spans="3:23">
      <c r="C200" s="1"/>
      <c r="D200" s="2" t="s">
        <v>4</v>
      </c>
      <c r="E200" s="2" t="s">
        <v>5</v>
      </c>
      <c r="F200" s="2" t="s">
        <v>6</v>
      </c>
      <c r="G200" s="2" t="s">
        <v>7</v>
      </c>
    </row>
    <row r="201" spans="3:23">
      <c r="C201" s="14" t="s">
        <v>20</v>
      </c>
      <c r="D201" s="2">
        <v>100</v>
      </c>
      <c r="E201" s="2">
        <v>100</v>
      </c>
      <c r="F201" s="2">
        <v>100</v>
      </c>
      <c r="G201" s="2">
        <v>100</v>
      </c>
    </row>
    <row r="202" spans="3:23">
      <c r="C202" s="14" t="s">
        <v>21</v>
      </c>
      <c r="D202" s="2">
        <v>100</v>
      </c>
      <c r="E202" s="2">
        <v>100</v>
      </c>
      <c r="F202" s="2">
        <v>100</v>
      </c>
      <c r="G202" s="2">
        <v>100</v>
      </c>
    </row>
    <row r="203" spans="3:23">
      <c r="C203" s="14" t="s">
        <v>22</v>
      </c>
      <c r="D203" s="2">
        <v>100</v>
      </c>
      <c r="E203" s="2">
        <v>100</v>
      </c>
      <c r="F203" s="2">
        <v>100</v>
      </c>
      <c r="G203" s="2">
        <v>100</v>
      </c>
    </row>
    <row r="204" spans="3:23">
      <c r="C204" s="14" t="s">
        <v>23</v>
      </c>
      <c r="D204" s="2">
        <v>100</v>
      </c>
      <c r="E204" s="2">
        <v>100</v>
      </c>
      <c r="F204" s="2">
        <v>98.92</v>
      </c>
      <c r="G204" s="2">
        <v>100</v>
      </c>
    </row>
    <row r="205" spans="3:23">
      <c r="C205" s="14" t="s">
        <v>24</v>
      </c>
      <c r="D205" s="2">
        <v>100</v>
      </c>
      <c r="E205" s="2">
        <v>100</v>
      </c>
      <c r="F205" s="2">
        <v>100</v>
      </c>
      <c r="G205" s="2">
        <v>100</v>
      </c>
    </row>
    <row r="206" spans="3:23">
      <c r="C206" s="14" t="s">
        <v>25</v>
      </c>
      <c r="D206" s="2">
        <v>100</v>
      </c>
      <c r="E206" s="2">
        <v>100</v>
      </c>
      <c r="F206" s="2">
        <v>100</v>
      </c>
      <c r="G206" s="2">
        <v>100</v>
      </c>
    </row>
    <row r="207" spans="3:23">
      <c r="C207" s="14" t="s">
        <v>932</v>
      </c>
      <c r="D207" s="1324">
        <v>100</v>
      </c>
      <c r="E207" s="1324">
        <v>100</v>
      </c>
      <c r="F207" s="1324">
        <v>100</v>
      </c>
      <c r="G207" s="1324">
        <v>100</v>
      </c>
    </row>
    <row r="208" spans="3:23">
      <c r="C208" s="14" t="s">
        <v>282</v>
      </c>
      <c r="D208" s="2">
        <v>100</v>
      </c>
      <c r="E208" s="2">
        <v>100</v>
      </c>
      <c r="F208" s="2">
        <v>100</v>
      </c>
      <c r="G208" s="2">
        <v>100</v>
      </c>
    </row>
    <row r="226" spans="4:23" ht="21">
      <c r="U226" s="459"/>
      <c r="V226" s="459"/>
    </row>
    <row r="227" spans="4:23">
      <c r="W227" s="570">
        <v>7</v>
      </c>
    </row>
    <row r="228" spans="4:23" ht="21">
      <c r="W228" s="459" t="s">
        <v>385</v>
      </c>
    </row>
    <row r="234" spans="4:23">
      <c r="D234" s="2"/>
      <c r="E234" s="2" t="s">
        <v>4</v>
      </c>
      <c r="F234" s="2" t="s">
        <v>5</v>
      </c>
      <c r="G234" s="2" t="s">
        <v>6</v>
      </c>
      <c r="H234" s="2" t="s">
        <v>7</v>
      </c>
      <c r="I234" s="93"/>
      <c r="K234" s="25"/>
      <c r="L234" s="1"/>
      <c r="M234" s="2"/>
      <c r="N234" s="2"/>
      <c r="O234" s="2" t="s">
        <v>4</v>
      </c>
      <c r="P234" s="2" t="s">
        <v>5</v>
      </c>
      <c r="Q234" s="2" t="s">
        <v>6</v>
      </c>
      <c r="R234" s="2" t="s">
        <v>7</v>
      </c>
      <c r="T234" s="10"/>
      <c r="W234" s="25"/>
    </row>
    <row r="235" spans="4:23">
      <c r="D235" s="1" t="s">
        <v>277</v>
      </c>
      <c r="E235" s="2">
        <v>4</v>
      </c>
      <c r="F235" s="2">
        <v>4</v>
      </c>
      <c r="G235" s="2">
        <v>4</v>
      </c>
      <c r="H235" s="1324">
        <v>5</v>
      </c>
      <c r="I235" s="93"/>
      <c r="K235" s="25"/>
      <c r="L235" s="1"/>
      <c r="M235" s="2"/>
      <c r="N235" s="1" t="s">
        <v>52</v>
      </c>
      <c r="O235" s="2">
        <v>97.06</v>
      </c>
      <c r="P235" s="2">
        <v>96.47</v>
      </c>
      <c r="Q235" s="2">
        <v>98.24</v>
      </c>
      <c r="R235" s="1324">
        <v>98.82</v>
      </c>
      <c r="T235" s="10"/>
      <c r="W235" s="25"/>
    </row>
    <row r="236" spans="4:23">
      <c r="D236" s="1" t="s">
        <v>260</v>
      </c>
      <c r="E236" s="2">
        <v>4</v>
      </c>
      <c r="F236" s="2">
        <v>4</v>
      </c>
      <c r="G236" s="2">
        <v>4</v>
      </c>
      <c r="H236" s="1324">
        <v>4</v>
      </c>
      <c r="I236" s="93"/>
      <c r="K236" s="25"/>
      <c r="L236" s="93"/>
      <c r="N236" s="25"/>
      <c r="O236" s="93"/>
      <c r="T236" s="10"/>
      <c r="W236" s="25"/>
    </row>
    <row r="237" spans="4:23">
      <c r="D237" s="1" t="s">
        <v>261</v>
      </c>
      <c r="E237" s="2">
        <v>5</v>
      </c>
      <c r="F237" s="2">
        <v>4</v>
      </c>
      <c r="G237" s="2">
        <v>5</v>
      </c>
      <c r="H237" s="1324">
        <v>5</v>
      </c>
      <c r="I237" s="93"/>
      <c r="K237" s="25"/>
      <c r="L237" s="14"/>
      <c r="M237" s="2"/>
      <c r="N237" s="2"/>
      <c r="O237" s="2"/>
      <c r="P237" s="1324"/>
      <c r="T237" s="10"/>
      <c r="W237" s="25"/>
    </row>
    <row r="238" spans="4:23">
      <c r="K238" s="1"/>
      <c r="L238" s="2"/>
      <c r="M238" s="2"/>
      <c r="N238" s="2"/>
    </row>
    <row r="246" spans="3:17">
      <c r="M246" s="1"/>
      <c r="N246" s="2" t="s">
        <v>4</v>
      </c>
      <c r="O246" s="2" t="s">
        <v>5</v>
      </c>
      <c r="P246" s="2" t="s">
        <v>6</v>
      </c>
      <c r="Q246" s="1324" t="s">
        <v>7</v>
      </c>
    </row>
    <row r="247" spans="3:17">
      <c r="M247" s="1" t="s">
        <v>982</v>
      </c>
      <c r="N247" s="2">
        <v>7</v>
      </c>
      <c r="O247" s="2">
        <v>7</v>
      </c>
      <c r="P247" s="2">
        <v>11</v>
      </c>
      <c r="Q247" s="1324">
        <v>10</v>
      </c>
    </row>
    <row r="250" spans="3:17">
      <c r="C250" s="1"/>
      <c r="D250" s="2" t="s">
        <v>4</v>
      </c>
      <c r="E250" s="2" t="s">
        <v>5</v>
      </c>
      <c r="F250" s="2" t="s">
        <v>6</v>
      </c>
      <c r="G250" s="364" t="s">
        <v>7</v>
      </c>
    </row>
    <row r="251" spans="3:17">
      <c r="C251" s="14" t="s">
        <v>258</v>
      </c>
      <c r="D251" s="2">
        <v>4</v>
      </c>
      <c r="E251" s="2">
        <v>4</v>
      </c>
      <c r="F251" s="2">
        <v>4</v>
      </c>
      <c r="G251" s="364">
        <v>5</v>
      </c>
    </row>
    <row r="259" spans="22:23">
      <c r="V259" s="570"/>
      <c r="W259" s="570">
        <v>8</v>
      </c>
    </row>
  </sheetData>
  <mergeCells count="21">
    <mergeCell ref="T63:W63"/>
    <mergeCell ref="T97:W97"/>
    <mergeCell ref="F98:H98"/>
    <mergeCell ref="I98:K98"/>
    <mergeCell ref="T131:W131"/>
    <mergeCell ref="F64:H64"/>
    <mergeCell ref="I64:K64"/>
    <mergeCell ref="L64:N64"/>
    <mergeCell ref="O64:Q64"/>
    <mergeCell ref="F132:H132"/>
    <mergeCell ref="I132:K132"/>
    <mergeCell ref="L132:N132"/>
    <mergeCell ref="O132:Q132"/>
    <mergeCell ref="L98:N98"/>
    <mergeCell ref="O98:Q98"/>
    <mergeCell ref="B16:D16"/>
    <mergeCell ref="K16:Q16"/>
    <mergeCell ref="F16:J16"/>
    <mergeCell ref="B32:D32"/>
    <mergeCell ref="F32:J32"/>
    <mergeCell ref="K32:Q32"/>
  </mergeCells>
  <pageMargins left="0.59055118110236227" right="0.59055118110236227" top="0.6692913385826772" bottom="0.6692913385826772" header="0.31496062992125984" footer="0.31496062992125984"/>
  <pageSetup paperSize="9" scale="85"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W151"/>
  <sheetViews>
    <sheetView view="pageBreakPreview" zoomScale="160" zoomScaleNormal="100" zoomScaleSheetLayoutView="160" workbookViewId="0">
      <selection activeCell="B15" sqref="B15"/>
    </sheetView>
  </sheetViews>
  <sheetFormatPr defaultColWidth="9" defaultRowHeight="18.75"/>
  <cols>
    <col min="1" max="1" width="5.28515625" style="36" customWidth="1"/>
    <col min="2" max="2" width="32.5703125" style="57" customWidth="1"/>
    <col min="3" max="3" width="9.7109375" style="36" customWidth="1"/>
    <col min="4" max="4" width="8.85546875" style="36" customWidth="1"/>
    <col min="5" max="5" width="8.5703125" style="36" customWidth="1"/>
    <col min="6" max="6" width="8.42578125" style="74" customWidth="1"/>
    <col min="7" max="7" width="8.42578125" style="72" customWidth="1"/>
    <col min="8" max="8" width="8.5703125" style="36" customWidth="1"/>
    <col min="9" max="9" width="8.42578125" style="74" customWidth="1"/>
    <col min="10" max="10" width="8.42578125" style="36" customWidth="1"/>
    <col min="11" max="11" width="9" style="36"/>
    <col min="12" max="12" width="9" style="74"/>
    <col min="13" max="14" width="8.42578125" style="36" customWidth="1"/>
    <col min="15" max="15" width="7.85546875" style="36" customWidth="1"/>
    <col min="16" max="16" width="7.140625" style="36" customWidth="1"/>
    <col min="17" max="17" width="10.42578125" style="37" customWidth="1"/>
    <col min="18" max="16384" width="9" style="37"/>
  </cols>
  <sheetData>
    <row r="1" spans="1:16" ht="23.25">
      <c r="B1" s="684" t="s">
        <v>557</v>
      </c>
      <c r="O1" s="517"/>
      <c r="P1" s="697" t="s">
        <v>983</v>
      </c>
    </row>
    <row r="2" spans="1:16" ht="21">
      <c r="B2" s="506" t="s">
        <v>666</v>
      </c>
    </row>
    <row r="3" spans="1:16" s="510" customFormat="1" ht="21">
      <c r="A3" s="511"/>
      <c r="B3" s="523" t="s">
        <v>558</v>
      </c>
      <c r="C3" s="511"/>
      <c r="D3" s="511"/>
      <c r="E3" s="511"/>
      <c r="F3" s="524"/>
      <c r="G3" s="525"/>
      <c r="H3" s="511"/>
      <c r="I3" s="524"/>
      <c r="J3" s="511"/>
      <c r="K3" s="511"/>
      <c r="L3" s="524"/>
      <c r="M3" s="511"/>
      <c r="N3" s="511"/>
      <c r="O3" s="511"/>
      <c r="P3" s="511"/>
    </row>
    <row r="4" spans="1:16" ht="22.7" customHeight="1">
      <c r="B4" s="505" t="s">
        <v>334</v>
      </c>
    </row>
    <row r="5" spans="1:16" ht="21">
      <c r="G5" s="280" t="s">
        <v>559</v>
      </c>
      <c r="I5" s="92"/>
    </row>
    <row r="6" spans="1:16" ht="10.9" customHeight="1"/>
    <row r="7" spans="1:16">
      <c r="A7" s="44" t="s">
        <v>0</v>
      </c>
      <c r="B7" s="58" t="s">
        <v>59</v>
      </c>
      <c r="C7" s="44" t="s">
        <v>16</v>
      </c>
      <c r="D7" s="39"/>
      <c r="E7" s="40"/>
      <c r="F7" s="91"/>
      <c r="G7" s="512"/>
      <c r="H7" s="50"/>
      <c r="I7" s="91" t="s">
        <v>8</v>
      </c>
      <c r="J7" s="50"/>
      <c r="K7" s="50"/>
      <c r="L7" s="91"/>
      <c r="M7" s="50"/>
      <c r="N7" s="50"/>
      <c r="O7" s="51"/>
      <c r="P7" s="41" t="s">
        <v>33</v>
      </c>
    </row>
    <row r="8" spans="1:16">
      <c r="A8" s="45"/>
      <c r="B8" s="59" t="s">
        <v>58</v>
      </c>
      <c r="C8" s="45" t="s">
        <v>15</v>
      </c>
      <c r="D8" s="2299" t="s">
        <v>4</v>
      </c>
      <c r="E8" s="2300"/>
      <c r="F8" s="2301"/>
      <c r="G8" s="2302" t="s">
        <v>5</v>
      </c>
      <c r="H8" s="2303"/>
      <c r="I8" s="2304"/>
      <c r="J8" s="2305" t="s">
        <v>6</v>
      </c>
      <c r="K8" s="2306"/>
      <c r="L8" s="2307"/>
      <c r="M8" s="2308" t="s">
        <v>7</v>
      </c>
      <c r="N8" s="2309"/>
      <c r="O8" s="2310"/>
      <c r="P8" s="42" t="s">
        <v>32</v>
      </c>
    </row>
    <row r="9" spans="1:16">
      <c r="A9" s="45"/>
      <c r="B9" s="60"/>
      <c r="C9" s="56" t="s">
        <v>7</v>
      </c>
      <c r="D9" s="45" t="s">
        <v>31</v>
      </c>
      <c r="E9" s="45" t="s">
        <v>31</v>
      </c>
      <c r="F9" s="135" t="s">
        <v>28</v>
      </c>
      <c r="G9" s="71" t="s">
        <v>31</v>
      </c>
      <c r="H9" s="45" t="s">
        <v>31</v>
      </c>
      <c r="I9" s="125" t="s">
        <v>28</v>
      </c>
      <c r="J9" s="45" t="s">
        <v>31</v>
      </c>
      <c r="K9" s="45" t="s">
        <v>31</v>
      </c>
      <c r="L9" s="130" t="s">
        <v>28</v>
      </c>
      <c r="M9" s="45" t="s">
        <v>31</v>
      </c>
      <c r="N9" s="45" t="s">
        <v>31</v>
      </c>
      <c r="O9" s="778" t="s">
        <v>28</v>
      </c>
      <c r="P9" s="42" t="s">
        <v>11</v>
      </c>
    </row>
    <row r="10" spans="1:16">
      <c r="A10" s="47"/>
      <c r="B10" s="61"/>
      <c r="C10" s="47"/>
      <c r="D10" s="47" t="s">
        <v>60</v>
      </c>
      <c r="E10" s="47" t="s">
        <v>61</v>
      </c>
      <c r="F10" s="136"/>
      <c r="G10" s="513" t="s">
        <v>60</v>
      </c>
      <c r="H10" s="47" t="s">
        <v>61</v>
      </c>
      <c r="I10" s="126"/>
      <c r="J10" s="47" t="s">
        <v>60</v>
      </c>
      <c r="K10" s="47" t="s">
        <v>61</v>
      </c>
      <c r="L10" s="131"/>
      <c r="M10" s="47" t="s">
        <v>60</v>
      </c>
      <c r="N10" s="47" t="s">
        <v>61</v>
      </c>
      <c r="O10" s="779"/>
      <c r="P10" s="43"/>
    </row>
    <row r="11" spans="1:16">
      <c r="A11" s="64">
        <v>1</v>
      </c>
      <c r="B11" s="1173" t="s">
        <v>560</v>
      </c>
      <c r="C11" s="44" t="s">
        <v>28</v>
      </c>
      <c r="D11" s="963">
        <v>2</v>
      </c>
      <c r="E11" s="963">
        <v>2</v>
      </c>
      <c r="F11" s="1409">
        <f>E11/D11*100</f>
        <v>100</v>
      </c>
      <c r="G11" s="1410">
        <v>2</v>
      </c>
      <c r="H11" s="963">
        <v>2</v>
      </c>
      <c r="I11" s="1411">
        <f>H11/G11*100</f>
        <v>100</v>
      </c>
      <c r="J11" s="963">
        <v>3</v>
      </c>
      <c r="K11" s="963">
        <v>3</v>
      </c>
      <c r="L11" s="1412">
        <f>K11/J11*100</f>
        <v>100</v>
      </c>
      <c r="M11" s="963">
        <v>3</v>
      </c>
      <c r="N11" s="963">
        <v>3</v>
      </c>
      <c r="O11" s="1413">
        <f>N11/M11*100</f>
        <v>100</v>
      </c>
      <c r="P11" s="963" t="s">
        <v>17</v>
      </c>
    </row>
    <row r="12" spans="1:16">
      <c r="A12" s="70"/>
      <c r="B12" s="1174" t="s">
        <v>561</v>
      </c>
      <c r="C12" s="45">
        <v>100</v>
      </c>
      <c r="D12" s="772"/>
      <c r="E12" s="772"/>
      <c r="F12" s="138"/>
      <c r="G12" s="773"/>
      <c r="H12" s="774"/>
      <c r="I12" s="128"/>
      <c r="J12" s="777"/>
      <c r="K12" s="777"/>
      <c r="L12" s="133"/>
      <c r="M12" s="782"/>
      <c r="N12" s="782"/>
      <c r="O12" s="780"/>
      <c r="P12" s="45"/>
    </row>
    <row r="13" spans="1:16">
      <c r="A13" s="70"/>
      <c r="B13" s="1174" t="s">
        <v>865</v>
      </c>
      <c r="C13" s="45"/>
      <c r="D13" s="772"/>
      <c r="E13" s="772"/>
      <c r="F13" s="138"/>
      <c r="G13" s="773"/>
      <c r="H13" s="774"/>
      <c r="I13" s="128"/>
      <c r="J13" s="777"/>
      <c r="K13" s="777"/>
      <c r="L13" s="133"/>
      <c r="M13" s="782"/>
      <c r="N13" s="782"/>
      <c r="O13" s="780"/>
      <c r="P13" s="45"/>
    </row>
    <row r="14" spans="1:16">
      <c r="A14" s="565"/>
      <c r="B14" s="1175" t="s">
        <v>220</v>
      </c>
      <c r="C14" s="47"/>
      <c r="D14" s="422"/>
      <c r="E14" s="422"/>
      <c r="F14" s="139"/>
      <c r="G14" s="775"/>
      <c r="H14" s="423"/>
      <c r="I14" s="129"/>
      <c r="J14" s="424"/>
      <c r="K14" s="424"/>
      <c r="L14" s="134"/>
      <c r="M14" s="783"/>
      <c r="N14" s="783"/>
      <c r="O14" s="781"/>
      <c r="P14" s="47"/>
    </row>
    <row r="15" spans="1:16">
      <c r="A15" s="566">
        <v>2</v>
      </c>
      <c r="B15" s="1176" t="s">
        <v>62</v>
      </c>
      <c r="C15" s="55" t="s">
        <v>42</v>
      </c>
      <c r="D15" s="44">
        <v>15</v>
      </c>
      <c r="E15" s="44">
        <v>15</v>
      </c>
      <c r="F15" s="137">
        <f>E15/D15*100</f>
        <v>100</v>
      </c>
      <c r="G15" s="283">
        <v>10</v>
      </c>
      <c r="H15" s="44">
        <v>10</v>
      </c>
      <c r="I15" s="127">
        <f>H15/G15*100</f>
        <v>100</v>
      </c>
      <c r="J15" s="44">
        <v>15</v>
      </c>
      <c r="K15" s="44">
        <v>15</v>
      </c>
      <c r="L15" s="132">
        <f>K15/J15*100</f>
        <v>100</v>
      </c>
      <c r="M15" s="963">
        <v>11</v>
      </c>
      <c r="N15" s="963">
        <v>11</v>
      </c>
      <c r="O15" s="1413">
        <f>N15/M15*100</f>
        <v>100</v>
      </c>
      <c r="P15" s="963" t="s">
        <v>17</v>
      </c>
    </row>
    <row r="16" spans="1:16">
      <c r="A16" s="567"/>
      <c r="B16" s="1177" t="s">
        <v>63</v>
      </c>
      <c r="C16" s="53" t="s">
        <v>65</v>
      </c>
      <c r="D16" s="772"/>
      <c r="E16" s="772"/>
      <c r="F16" s="138"/>
      <c r="G16" s="773"/>
      <c r="H16" s="774"/>
      <c r="I16" s="128"/>
      <c r="J16" s="777"/>
      <c r="K16" s="777"/>
      <c r="L16" s="133"/>
      <c r="M16" s="782"/>
      <c r="N16" s="782"/>
      <c r="O16" s="782"/>
      <c r="P16" s="45"/>
    </row>
    <row r="17" spans="1:16">
      <c r="A17" s="567"/>
      <c r="B17" s="1177" t="s">
        <v>562</v>
      </c>
      <c r="C17" s="53"/>
      <c r="D17" s="772"/>
      <c r="E17" s="772"/>
      <c r="F17" s="138"/>
      <c r="G17" s="773"/>
      <c r="H17" s="774"/>
      <c r="I17" s="128"/>
      <c r="J17" s="777"/>
      <c r="K17" s="777"/>
      <c r="L17" s="133"/>
      <c r="M17" s="782"/>
      <c r="N17" s="782"/>
      <c r="O17" s="782"/>
      <c r="P17" s="45"/>
    </row>
    <row r="18" spans="1:16">
      <c r="A18" s="568"/>
      <c r="B18" s="1178" t="s">
        <v>64</v>
      </c>
      <c r="C18" s="54"/>
      <c r="D18" s="422"/>
      <c r="E18" s="422"/>
      <c r="F18" s="139"/>
      <c r="G18" s="775"/>
      <c r="H18" s="423"/>
      <c r="I18" s="129"/>
      <c r="J18" s="424"/>
      <c r="K18" s="424"/>
      <c r="L18" s="134"/>
      <c r="M18" s="783"/>
      <c r="N18" s="783"/>
      <c r="O18" s="783"/>
      <c r="P18" s="47"/>
    </row>
    <row r="19" spans="1:16">
      <c r="A19" s="64">
        <v>3</v>
      </c>
      <c r="B19" s="1173" t="s">
        <v>66</v>
      </c>
      <c r="C19" s="64" t="s">
        <v>42</v>
      </c>
      <c r="D19" s="419"/>
      <c r="E19" s="419"/>
      <c r="F19" s="140"/>
      <c r="G19" s="776"/>
      <c r="H19" s="420"/>
      <c r="I19" s="141"/>
      <c r="J19" s="421"/>
      <c r="K19" s="421"/>
      <c r="L19" s="142"/>
      <c r="M19" s="784"/>
      <c r="N19" s="784"/>
      <c r="O19" s="784"/>
      <c r="P19" s="44"/>
    </row>
    <row r="20" spans="1:16">
      <c r="A20" s="70"/>
      <c r="B20" s="1174" t="s">
        <v>67</v>
      </c>
      <c r="C20" s="45" t="s">
        <v>68</v>
      </c>
      <c r="D20" s="772"/>
      <c r="E20" s="772"/>
      <c r="F20" s="138"/>
      <c r="G20" s="773"/>
      <c r="H20" s="774"/>
      <c r="I20" s="128"/>
      <c r="J20" s="777"/>
      <c r="K20" s="777"/>
      <c r="L20" s="133"/>
      <c r="M20" s="782"/>
      <c r="N20" s="782"/>
      <c r="O20" s="782"/>
      <c r="P20" s="45"/>
    </row>
    <row r="21" spans="1:16">
      <c r="A21" s="45"/>
      <c r="B21" s="1174" t="s">
        <v>866</v>
      </c>
      <c r="C21" s="45"/>
      <c r="D21" s="772"/>
      <c r="E21" s="772"/>
      <c r="F21" s="138"/>
      <c r="G21" s="773"/>
      <c r="H21" s="774"/>
      <c r="I21" s="128"/>
      <c r="J21" s="777"/>
      <c r="K21" s="777"/>
      <c r="L21" s="133"/>
      <c r="M21" s="782"/>
      <c r="N21" s="782"/>
      <c r="O21" s="782"/>
      <c r="P21" s="45"/>
    </row>
    <row r="22" spans="1:16">
      <c r="A22" s="45"/>
      <c r="B22" s="1175" t="s">
        <v>563</v>
      </c>
      <c r="C22" s="45"/>
      <c r="D22" s="772"/>
      <c r="E22" s="772"/>
      <c r="F22" s="138"/>
      <c r="G22" s="773"/>
      <c r="H22" s="774"/>
      <c r="I22" s="128"/>
      <c r="J22" s="777"/>
      <c r="K22" s="777"/>
      <c r="L22" s="133"/>
      <c r="M22" s="782"/>
      <c r="N22" s="782"/>
      <c r="O22" s="782"/>
      <c r="P22" s="45"/>
    </row>
    <row r="23" spans="1:16">
      <c r="A23" s="45"/>
      <c r="B23" s="2078" t="s">
        <v>69</v>
      </c>
      <c r="C23" s="45"/>
      <c r="D23" s="2074" t="s">
        <v>931</v>
      </c>
      <c r="E23" s="2075" t="s">
        <v>930</v>
      </c>
      <c r="F23" s="2076"/>
      <c r="G23" s="2074" t="s">
        <v>931</v>
      </c>
      <c r="H23" s="2075" t="s">
        <v>930</v>
      </c>
      <c r="I23" s="2077"/>
      <c r="J23" s="2074" t="s">
        <v>931</v>
      </c>
      <c r="K23" s="2075" t="s">
        <v>930</v>
      </c>
      <c r="L23" s="1362"/>
      <c r="M23" s="2223">
        <v>255</v>
      </c>
      <c r="N23" s="2223">
        <v>250</v>
      </c>
      <c r="O23" s="2224">
        <f>N23/M23*100</f>
        <v>98.039215686274503</v>
      </c>
      <c r="P23" s="2079" t="s">
        <v>1085</v>
      </c>
    </row>
    <row r="24" spans="1:16">
      <c r="A24" s="45"/>
      <c r="B24" s="2174" t="s">
        <v>70</v>
      </c>
      <c r="C24" s="2175"/>
      <c r="D24" s="2176">
        <v>148</v>
      </c>
      <c r="E24" s="2176">
        <v>125</v>
      </c>
      <c r="F24" s="1805">
        <f>E24/D24*100</f>
        <v>84.459459459459467</v>
      </c>
      <c r="G24" s="2069">
        <v>137</v>
      </c>
      <c r="H24" s="2069">
        <v>133</v>
      </c>
      <c r="I24" s="2070">
        <f>H24/G24*100</f>
        <v>97.080291970802918</v>
      </c>
      <c r="J24" s="2071">
        <v>125</v>
      </c>
      <c r="K24" s="2069">
        <v>121</v>
      </c>
      <c r="L24" s="2072">
        <f>K24/J24*100</f>
        <v>96.8</v>
      </c>
      <c r="M24" s="2069">
        <v>119</v>
      </c>
      <c r="N24" s="2069">
        <v>117</v>
      </c>
      <c r="O24" s="2073">
        <f>N24/M24*100</f>
        <v>98.319327731092429</v>
      </c>
      <c r="P24" s="181" t="s">
        <v>17</v>
      </c>
    </row>
    <row r="25" spans="1:16">
      <c r="A25" s="45"/>
      <c r="B25" s="62" t="s">
        <v>72</v>
      </c>
      <c r="C25" s="45"/>
      <c r="D25" s="1414">
        <v>48</v>
      </c>
      <c r="E25" s="1414">
        <v>37</v>
      </c>
      <c r="F25" s="1415">
        <f t="shared" ref="F25:F26" si="0">E25/D25*100</f>
        <v>77.083333333333343</v>
      </c>
      <c r="G25" s="1416">
        <v>38</v>
      </c>
      <c r="H25" s="1646">
        <v>23</v>
      </c>
      <c r="I25" s="1647">
        <f>H25/G25*100</f>
        <v>60.526315789473685</v>
      </c>
      <c r="J25" s="1646">
        <v>37</v>
      </c>
      <c r="K25" s="1646">
        <v>37</v>
      </c>
      <c r="L25" s="1648">
        <f>K25/J25*100</f>
        <v>100</v>
      </c>
      <c r="M25" s="1646">
        <v>40</v>
      </c>
      <c r="N25" s="1646">
        <v>40</v>
      </c>
      <c r="O25" s="1649">
        <f>N25/M25*100</f>
        <v>100</v>
      </c>
      <c r="P25" s="63" t="s">
        <v>17</v>
      </c>
    </row>
    <row r="26" spans="1:16">
      <c r="A26" s="45"/>
      <c r="B26" s="1796" t="s">
        <v>97</v>
      </c>
      <c r="C26" s="965"/>
      <c r="D26" s="964">
        <v>4</v>
      </c>
      <c r="E26" s="964">
        <v>2</v>
      </c>
      <c r="F26" s="1797">
        <f t="shared" si="0"/>
        <v>50</v>
      </c>
      <c r="G26" s="1798">
        <v>4</v>
      </c>
      <c r="H26" s="964">
        <v>3</v>
      </c>
      <c r="I26" s="1799">
        <f>H26/G26*100</f>
        <v>75</v>
      </c>
      <c r="J26" s="1800">
        <v>6</v>
      </c>
      <c r="K26" s="1800">
        <v>6</v>
      </c>
      <c r="L26" s="1801">
        <f>K26/J26*100</f>
        <v>100</v>
      </c>
      <c r="M26" s="964">
        <v>4</v>
      </c>
      <c r="N26" s="964">
        <v>2</v>
      </c>
      <c r="O26" s="1802">
        <f>N26/M26*100</f>
        <v>50</v>
      </c>
      <c r="P26" s="80" t="s">
        <v>39</v>
      </c>
    </row>
    <row r="27" spans="1:16">
      <c r="A27" s="47"/>
      <c r="B27" s="66" t="s">
        <v>76</v>
      </c>
      <c r="C27" s="47"/>
      <c r="D27" s="1869">
        <f>SUM(D23:D26)</f>
        <v>200</v>
      </c>
      <c r="E27" s="1869">
        <f>SUM(E23:E26)</f>
        <v>164</v>
      </c>
      <c r="F27" s="1870">
        <f>E27/D27*100</f>
        <v>82</v>
      </c>
      <c r="G27" s="1871">
        <f>SUM(G23:G26)</f>
        <v>179</v>
      </c>
      <c r="H27" s="1871">
        <f>SUM(H23:H26)</f>
        <v>159</v>
      </c>
      <c r="I27" s="1872">
        <f>H27/G27*100</f>
        <v>88.826815642458101</v>
      </c>
      <c r="J27" s="1873">
        <f>SUM(J23:J26)</f>
        <v>168</v>
      </c>
      <c r="K27" s="1873">
        <f>SUM(K23:K26)</f>
        <v>164</v>
      </c>
      <c r="L27" s="1874">
        <f>K27/J27*100</f>
        <v>97.61904761904762</v>
      </c>
      <c r="M27" s="1875">
        <f>SUM(M23:M26)</f>
        <v>418</v>
      </c>
      <c r="N27" s="1875">
        <f>SUM(N23:N26)</f>
        <v>409</v>
      </c>
      <c r="O27" s="1876">
        <f>N27/M27*100</f>
        <v>97.84688995215312</v>
      </c>
      <c r="P27" s="81" t="s">
        <v>39</v>
      </c>
    </row>
    <row r="28" spans="1:16">
      <c r="A28" s="67"/>
      <c r="B28" s="68"/>
      <c r="C28" s="67"/>
      <c r="D28" s="67"/>
      <c r="E28" s="67"/>
      <c r="F28" s="73"/>
      <c r="G28" s="85"/>
      <c r="H28" s="67"/>
      <c r="I28" s="73"/>
      <c r="J28" s="67"/>
      <c r="K28" s="67"/>
      <c r="L28" s="73"/>
      <c r="M28" s="67"/>
      <c r="N28" s="67"/>
      <c r="O28" s="67"/>
      <c r="P28" s="67"/>
    </row>
    <row r="30" spans="1:16">
      <c r="P30" s="570">
        <v>9</v>
      </c>
    </row>
    <row r="31" spans="1:16" ht="21">
      <c r="O31" s="517"/>
      <c r="P31" s="697" t="s">
        <v>386</v>
      </c>
    </row>
    <row r="32" spans="1:16" ht="21">
      <c r="H32" s="280" t="s">
        <v>559</v>
      </c>
      <c r="I32" s="92"/>
    </row>
    <row r="33" spans="1:16" ht="5.45" customHeight="1"/>
    <row r="34" spans="1:16" ht="17.649999999999999" customHeight="1">
      <c r="A34" s="44" t="s">
        <v>0</v>
      </c>
      <c r="B34" s="58" t="s">
        <v>59</v>
      </c>
      <c r="C34" s="44" t="s">
        <v>16</v>
      </c>
      <c r="D34" s="39"/>
      <c r="E34" s="40"/>
      <c r="F34" s="91"/>
      <c r="G34" s="512"/>
      <c r="H34" s="50"/>
      <c r="I34" s="91" t="s">
        <v>8</v>
      </c>
      <c r="J34" s="50"/>
      <c r="K34" s="50"/>
      <c r="L34" s="91"/>
      <c r="M34" s="50"/>
      <c r="N34" s="50"/>
      <c r="O34" s="51"/>
      <c r="P34" s="41" t="s">
        <v>33</v>
      </c>
    </row>
    <row r="35" spans="1:16">
      <c r="A35" s="45"/>
      <c r="B35" s="59" t="s">
        <v>58</v>
      </c>
      <c r="C35" s="45" t="s">
        <v>15</v>
      </c>
      <c r="D35" s="2287" t="s">
        <v>4</v>
      </c>
      <c r="E35" s="2288"/>
      <c r="F35" s="2289"/>
      <c r="G35" s="2290" t="s">
        <v>5</v>
      </c>
      <c r="H35" s="2291"/>
      <c r="I35" s="2292"/>
      <c r="J35" s="2293" t="s">
        <v>6</v>
      </c>
      <c r="K35" s="2294"/>
      <c r="L35" s="2295"/>
      <c r="M35" s="2296" t="s">
        <v>7</v>
      </c>
      <c r="N35" s="2297"/>
      <c r="O35" s="2298"/>
      <c r="P35" s="42" t="s">
        <v>32</v>
      </c>
    </row>
    <row r="36" spans="1:16" ht="19.7" customHeight="1">
      <c r="A36" s="45"/>
      <c r="B36" s="60"/>
      <c r="C36" s="56" t="s">
        <v>7</v>
      </c>
      <c r="D36" s="343" t="s">
        <v>93</v>
      </c>
      <c r="E36" s="40"/>
      <c r="F36" s="145" t="s">
        <v>94</v>
      </c>
      <c r="G36" s="514" t="s">
        <v>93</v>
      </c>
      <c r="H36" s="40"/>
      <c r="I36" s="144" t="s">
        <v>94</v>
      </c>
      <c r="J36" s="343" t="s">
        <v>93</v>
      </c>
      <c r="K36" s="40"/>
      <c r="L36" s="143" t="s">
        <v>94</v>
      </c>
      <c r="M36" s="343" t="s">
        <v>93</v>
      </c>
      <c r="N36" s="40"/>
      <c r="O36" s="786" t="s">
        <v>94</v>
      </c>
      <c r="P36" s="42" t="s">
        <v>17</v>
      </c>
    </row>
    <row r="37" spans="1:16" ht="18" customHeight="1">
      <c r="A37" s="64">
        <v>4</v>
      </c>
      <c r="B37" s="1173" t="s">
        <v>564</v>
      </c>
      <c r="C37" s="64" t="s">
        <v>77</v>
      </c>
      <c r="D37" s="1417">
        <f>(D42+D44+D51+D56)/4</f>
        <v>4.038333333333334</v>
      </c>
      <c r="E37" s="1418"/>
      <c r="F37" s="973">
        <v>4</v>
      </c>
      <c r="G37" s="1434">
        <f>(G42+G43+G44+G45+G51+G56)/6</f>
        <v>3.9486111111111111</v>
      </c>
      <c r="H37" s="1435"/>
      <c r="I37" s="973">
        <v>4</v>
      </c>
      <c r="J37" s="1438">
        <f>(J42+J43+J44+J45+J51+J56)/6</f>
        <v>4.0825000000000005</v>
      </c>
      <c r="K37" s="1439"/>
      <c r="L37" s="1877">
        <v>4</v>
      </c>
      <c r="M37" s="1444">
        <f>(M42+M43+M44+M45+M51+M56+M59)/7</f>
        <v>4.0764285714285711</v>
      </c>
      <c r="N37" s="1878"/>
      <c r="O37" s="973">
        <v>4</v>
      </c>
      <c r="P37" s="44"/>
    </row>
    <row r="38" spans="1:16" ht="18" customHeight="1">
      <c r="A38" s="45"/>
      <c r="B38" s="1174" t="s">
        <v>565</v>
      </c>
      <c r="C38" s="45" t="s">
        <v>86</v>
      </c>
      <c r="D38" s="807"/>
      <c r="E38" s="808"/>
      <c r="F38" s="342"/>
      <c r="G38" s="800"/>
      <c r="H38" s="801"/>
      <c r="I38" s="344"/>
      <c r="J38" s="797"/>
      <c r="K38" s="793"/>
      <c r="L38" s="508"/>
      <c r="M38" s="787"/>
      <c r="N38" s="791"/>
      <c r="O38" s="780"/>
      <c r="P38" s="45"/>
    </row>
    <row r="39" spans="1:16" ht="18" customHeight="1">
      <c r="A39" s="45"/>
      <c r="B39" s="1174" t="s">
        <v>567</v>
      </c>
      <c r="C39" s="45"/>
      <c r="D39" s="809"/>
      <c r="E39" s="810"/>
      <c r="F39" s="138"/>
      <c r="G39" s="802"/>
      <c r="H39" s="803"/>
      <c r="I39" s="128"/>
      <c r="J39" s="798"/>
      <c r="K39" s="794"/>
      <c r="L39" s="509"/>
      <c r="M39" s="792"/>
      <c r="N39" s="788"/>
      <c r="O39" s="780"/>
      <c r="P39" s="45"/>
    </row>
    <row r="40" spans="1:16" ht="18" customHeight="1">
      <c r="A40" s="45"/>
      <c r="B40" s="1174" t="s">
        <v>867</v>
      </c>
      <c r="C40" s="70"/>
      <c r="D40" s="809"/>
      <c r="E40" s="810"/>
      <c r="F40" s="138"/>
      <c r="G40" s="802"/>
      <c r="H40" s="803"/>
      <c r="I40" s="128"/>
      <c r="J40" s="798"/>
      <c r="K40" s="794"/>
      <c r="L40" s="509"/>
      <c r="M40" s="792"/>
      <c r="N40" s="788"/>
      <c r="O40" s="780"/>
      <c r="P40" s="45"/>
    </row>
    <row r="41" spans="1:16" ht="18" customHeight="1">
      <c r="A41" s="52"/>
      <c r="B41" s="1175" t="s">
        <v>868</v>
      </c>
      <c r="C41" s="70"/>
      <c r="D41" s="809"/>
      <c r="E41" s="810"/>
      <c r="F41" s="138"/>
      <c r="G41" s="804"/>
      <c r="H41" s="803"/>
      <c r="I41" s="128"/>
      <c r="J41" s="799"/>
      <c r="K41" s="794"/>
      <c r="L41" s="509"/>
      <c r="M41" s="792"/>
      <c r="N41" s="788"/>
      <c r="O41" s="780"/>
      <c r="P41" s="45"/>
    </row>
    <row r="42" spans="1:16" ht="18.75" customHeight="1">
      <c r="A42" s="52"/>
      <c r="B42" s="1879" t="s">
        <v>80</v>
      </c>
      <c r="C42" s="964"/>
      <c r="D42" s="1180">
        <v>3.87</v>
      </c>
      <c r="E42" s="1181"/>
      <c r="F42" s="1198">
        <v>4</v>
      </c>
      <c r="G42" s="1182">
        <v>3.91</v>
      </c>
      <c r="H42" s="1183"/>
      <c r="I42" s="1198">
        <v>4</v>
      </c>
      <c r="J42" s="1182">
        <v>3.85</v>
      </c>
      <c r="K42" s="1185"/>
      <c r="L42" s="1201">
        <v>4</v>
      </c>
      <c r="M42" s="1180">
        <v>3.64</v>
      </c>
      <c r="N42" s="1186"/>
      <c r="O42" s="1198">
        <v>4</v>
      </c>
      <c r="P42" s="1187" t="s">
        <v>17</v>
      </c>
    </row>
    <row r="43" spans="1:16" ht="18.75" customHeight="1">
      <c r="A43" s="52"/>
      <c r="B43" s="2080" t="s">
        <v>81</v>
      </c>
      <c r="C43" s="45"/>
      <c r="D43" s="2178">
        <v>3.44</v>
      </c>
      <c r="E43" s="2179"/>
      <c r="F43" s="2180">
        <v>3</v>
      </c>
      <c r="G43" s="2178">
        <v>3.57</v>
      </c>
      <c r="H43" s="2179"/>
      <c r="I43" s="2180">
        <v>4</v>
      </c>
      <c r="J43" s="2181">
        <v>4.12</v>
      </c>
      <c r="K43" s="2179"/>
      <c r="L43" s="2180">
        <v>4</v>
      </c>
      <c r="M43" s="2178">
        <v>4.01</v>
      </c>
      <c r="N43" s="2182"/>
      <c r="O43" s="2183">
        <v>4</v>
      </c>
      <c r="P43" s="1187" t="s">
        <v>39</v>
      </c>
    </row>
    <row r="44" spans="1:16" ht="18.75" customHeight="1">
      <c r="A44" s="52"/>
      <c r="B44" s="1179" t="s">
        <v>82</v>
      </c>
      <c r="C44" s="45"/>
      <c r="D44" s="1180">
        <v>4.16</v>
      </c>
      <c r="E44" s="1181"/>
      <c r="F44" s="1198">
        <v>4</v>
      </c>
      <c r="G44" s="1182">
        <v>3.55</v>
      </c>
      <c r="H44" s="1183"/>
      <c r="I44" s="1198">
        <v>4</v>
      </c>
      <c r="J44" s="1880">
        <v>4.03</v>
      </c>
      <c r="K44" s="1185"/>
      <c r="L44" s="1201">
        <v>4</v>
      </c>
      <c r="M44" s="1180">
        <v>4.2699999999999996</v>
      </c>
      <c r="N44" s="1186"/>
      <c r="O44" s="1198">
        <v>4</v>
      </c>
      <c r="P44" s="1187" t="s">
        <v>17</v>
      </c>
    </row>
    <row r="45" spans="1:16" ht="18.75" customHeight="1">
      <c r="A45" s="52"/>
      <c r="B45" s="1662" t="s">
        <v>78</v>
      </c>
      <c r="C45" s="45"/>
      <c r="D45" s="2230" t="s">
        <v>980</v>
      </c>
      <c r="E45" s="1407"/>
      <c r="F45" s="1197"/>
      <c r="G45" s="1188">
        <f>(G46+G47)/2</f>
        <v>4.3650000000000002</v>
      </c>
      <c r="H45" s="1421"/>
      <c r="I45" s="1197">
        <v>4</v>
      </c>
      <c r="J45" s="1263">
        <f>(J46+J47)/2</f>
        <v>4.3975000000000009</v>
      </c>
      <c r="K45" s="1422"/>
      <c r="L45" s="1423">
        <v>4</v>
      </c>
      <c r="M45" s="1262">
        <f>(M46+M47)/2</f>
        <v>4.585</v>
      </c>
      <c r="N45" s="1424"/>
      <c r="O45" s="1197">
        <v>5</v>
      </c>
      <c r="P45" s="45" t="s">
        <v>17</v>
      </c>
    </row>
    <row r="46" spans="1:16" s="510" customFormat="1" ht="18.75" customHeight="1">
      <c r="A46" s="52"/>
      <c r="B46" s="60" t="s">
        <v>79</v>
      </c>
      <c r="C46" s="45"/>
      <c r="D46" s="2082"/>
      <c r="E46" s="1408"/>
      <c r="F46" s="1425"/>
      <c r="G46" s="1192">
        <v>4.33</v>
      </c>
      <c r="H46" s="1426"/>
      <c r="I46" s="1203">
        <v>4</v>
      </c>
      <c r="J46" s="1192">
        <v>4.37</v>
      </c>
      <c r="K46" s="1427"/>
      <c r="L46" s="1423">
        <v>4</v>
      </c>
      <c r="M46" s="1190">
        <v>4.55</v>
      </c>
      <c r="N46" s="1424"/>
      <c r="O46" s="1197">
        <v>5</v>
      </c>
      <c r="P46" s="45" t="s">
        <v>17</v>
      </c>
    </row>
    <row r="47" spans="1:16" s="510" customFormat="1" ht="18.75" customHeight="1">
      <c r="A47" s="52"/>
      <c r="B47" s="60" t="s">
        <v>574</v>
      </c>
      <c r="C47" s="45"/>
      <c r="D47" s="2230" t="s">
        <v>980</v>
      </c>
      <c r="E47" s="808"/>
      <c r="F47" s="1425"/>
      <c r="G47" s="1428">
        <f>(G48+G49)/2</f>
        <v>4.4000000000000004</v>
      </c>
      <c r="H47" s="1429"/>
      <c r="I47" s="1203">
        <v>4</v>
      </c>
      <c r="J47" s="1430">
        <f>(J48+J49)/2</f>
        <v>4.4250000000000007</v>
      </c>
      <c r="K47" s="1431"/>
      <c r="L47" s="1423">
        <v>4</v>
      </c>
      <c r="M47" s="1432">
        <f>(M48+M48)/2</f>
        <v>4.62</v>
      </c>
      <c r="N47" s="1433"/>
      <c r="O47" s="1197">
        <v>5</v>
      </c>
      <c r="P47" s="45" t="s">
        <v>17</v>
      </c>
    </row>
    <row r="48" spans="1:16" ht="18.75" customHeight="1">
      <c r="A48" s="52"/>
      <c r="B48" s="60" t="s">
        <v>575</v>
      </c>
      <c r="C48" s="45"/>
      <c r="D48" s="1406"/>
      <c r="E48" s="1408"/>
      <c r="F48" s="1425"/>
      <c r="G48" s="1192">
        <v>4.4400000000000004</v>
      </c>
      <c r="H48" s="1426"/>
      <c r="I48" s="1203">
        <v>4</v>
      </c>
      <c r="J48" s="1192">
        <v>4.4000000000000004</v>
      </c>
      <c r="K48" s="1427"/>
      <c r="L48" s="1423">
        <v>4</v>
      </c>
      <c r="M48" s="1190">
        <v>4.62</v>
      </c>
      <c r="N48" s="1424"/>
      <c r="O48" s="1197">
        <v>5</v>
      </c>
      <c r="P48" s="45" t="s">
        <v>17</v>
      </c>
    </row>
    <row r="49" spans="1:16" ht="18.75" customHeight="1">
      <c r="A49" s="52"/>
      <c r="B49" s="60" t="s">
        <v>576</v>
      </c>
      <c r="C49" s="45"/>
      <c r="D49" s="1406"/>
      <c r="E49" s="1408"/>
      <c r="F49" s="1425"/>
      <c r="G49" s="1190">
        <v>4.3600000000000003</v>
      </c>
      <c r="H49" s="1426"/>
      <c r="I49" s="1203">
        <v>4</v>
      </c>
      <c r="J49" s="1192">
        <v>4.45</v>
      </c>
      <c r="K49" s="1427"/>
      <c r="L49" s="1423">
        <v>4</v>
      </c>
      <c r="M49" s="1190">
        <v>4.62</v>
      </c>
      <c r="N49" s="1424"/>
      <c r="O49" s="1197">
        <v>5</v>
      </c>
      <c r="P49" s="45" t="s">
        <v>17</v>
      </c>
    </row>
    <row r="50" spans="1:16" ht="18.75" customHeight="1">
      <c r="A50" s="52"/>
      <c r="B50" s="60" t="s">
        <v>566</v>
      </c>
      <c r="C50" s="45"/>
      <c r="D50" s="2018" t="s">
        <v>1009</v>
      </c>
      <c r="E50" s="2019" t="s">
        <v>1010</v>
      </c>
      <c r="F50" s="2020"/>
      <c r="G50" s="2018" t="s">
        <v>1009</v>
      </c>
      <c r="H50" s="2019" t="s">
        <v>1010</v>
      </c>
      <c r="I50" s="2021"/>
      <c r="J50" s="2018" t="s">
        <v>1009</v>
      </c>
      <c r="K50" s="2019" t="s">
        <v>1010</v>
      </c>
      <c r="L50" s="2022"/>
      <c r="M50" s="2018" t="s">
        <v>1009</v>
      </c>
      <c r="N50" s="2019" t="s">
        <v>1010</v>
      </c>
      <c r="O50" s="80"/>
      <c r="P50" s="45"/>
    </row>
    <row r="51" spans="1:16" ht="18.75" customHeight="1">
      <c r="A51" s="45"/>
      <c r="B51" s="1176" t="s">
        <v>83</v>
      </c>
      <c r="C51" s="45"/>
      <c r="D51" s="1417">
        <f>(D52+D54+D55)/3</f>
        <v>3.8333333333333335</v>
      </c>
      <c r="E51" s="1418"/>
      <c r="F51" s="973">
        <v>4</v>
      </c>
      <c r="G51" s="1434">
        <f>(G52+G54+G55)/3</f>
        <v>3.8866666666666667</v>
      </c>
      <c r="H51" s="1435"/>
      <c r="I51" s="973">
        <v>4</v>
      </c>
      <c r="J51" s="1438">
        <f>(J52+J53+J54+J55)/4</f>
        <v>3.8425000000000002</v>
      </c>
      <c r="K51" s="1439"/>
      <c r="L51" s="1440">
        <v>4</v>
      </c>
      <c r="M51" s="1444">
        <f>(M52+M53+M54+M55)/4</f>
        <v>3.96</v>
      </c>
      <c r="N51" s="1445"/>
      <c r="O51" s="973">
        <v>4</v>
      </c>
      <c r="P51" s="44" t="s">
        <v>17</v>
      </c>
    </row>
    <row r="52" spans="1:16" ht="18.75" customHeight="1">
      <c r="A52" s="45"/>
      <c r="B52" s="60" t="s">
        <v>568</v>
      </c>
      <c r="C52" s="45"/>
      <c r="D52" s="1190">
        <v>3.78</v>
      </c>
      <c r="E52" s="813"/>
      <c r="F52" s="1197">
        <v>4</v>
      </c>
      <c r="G52" s="1190">
        <v>3.92</v>
      </c>
      <c r="H52" s="1436"/>
      <c r="I52" s="1197">
        <v>4</v>
      </c>
      <c r="J52" s="1191">
        <v>3.89</v>
      </c>
      <c r="K52" s="1193"/>
      <c r="L52" s="1423">
        <v>4</v>
      </c>
      <c r="M52" s="1190">
        <v>3.96</v>
      </c>
      <c r="N52" s="1424"/>
      <c r="O52" s="1197">
        <v>4</v>
      </c>
      <c r="P52" s="45" t="s">
        <v>17</v>
      </c>
    </row>
    <row r="53" spans="1:16" ht="18.75" customHeight="1">
      <c r="A53" s="45"/>
      <c r="B53" s="60" t="s">
        <v>569</v>
      </c>
      <c r="C53" s="45"/>
      <c r="D53" s="1190" t="s">
        <v>981</v>
      </c>
      <c r="E53" s="813"/>
      <c r="F53" s="1197"/>
      <c r="G53" s="1190" t="s">
        <v>981</v>
      </c>
      <c r="H53" s="1436"/>
      <c r="I53" s="1197"/>
      <c r="J53" s="1191">
        <v>3.77</v>
      </c>
      <c r="K53" s="1193"/>
      <c r="L53" s="1423">
        <v>4</v>
      </c>
      <c r="M53" s="1190">
        <v>3.96</v>
      </c>
      <c r="N53" s="1424"/>
      <c r="O53" s="1197">
        <v>4</v>
      </c>
      <c r="P53" s="45" t="s">
        <v>17</v>
      </c>
    </row>
    <row r="54" spans="1:16" ht="18.75" customHeight="1">
      <c r="A54" s="45"/>
      <c r="B54" s="60" t="s">
        <v>570</v>
      </c>
      <c r="C54" s="45"/>
      <c r="D54" s="1190">
        <v>3.96</v>
      </c>
      <c r="E54" s="813"/>
      <c r="F54" s="1197">
        <v>4</v>
      </c>
      <c r="G54" s="1190">
        <v>3.92</v>
      </c>
      <c r="H54" s="1436"/>
      <c r="I54" s="1197">
        <v>4</v>
      </c>
      <c r="J54" s="1191">
        <v>3.89</v>
      </c>
      <c r="K54" s="1193"/>
      <c r="L54" s="1423">
        <v>4</v>
      </c>
      <c r="M54" s="1190">
        <v>3.96</v>
      </c>
      <c r="N54" s="1424"/>
      <c r="O54" s="1197">
        <v>4</v>
      </c>
      <c r="P54" s="45" t="s">
        <v>17</v>
      </c>
    </row>
    <row r="55" spans="1:16" ht="18.75" customHeight="1">
      <c r="A55" s="45"/>
      <c r="B55" s="61" t="s">
        <v>571</v>
      </c>
      <c r="C55" s="45"/>
      <c r="D55" s="1419">
        <v>3.76</v>
      </c>
      <c r="E55" s="1420"/>
      <c r="F55" s="1206">
        <v>4</v>
      </c>
      <c r="G55" s="1419">
        <v>3.82</v>
      </c>
      <c r="H55" s="1437"/>
      <c r="I55" s="1206">
        <v>4</v>
      </c>
      <c r="J55" s="1441">
        <v>3.82</v>
      </c>
      <c r="K55" s="1442"/>
      <c r="L55" s="1443">
        <v>4</v>
      </c>
      <c r="M55" s="1419">
        <v>3.96</v>
      </c>
      <c r="N55" s="824"/>
      <c r="O55" s="1206">
        <v>4</v>
      </c>
      <c r="P55" s="47" t="s">
        <v>17</v>
      </c>
    </row>
    <row r="56" spans="1:16" ht="18.75" customHeight="1">
      <c r="A56" s="45"/>
      <c r="B56" s="1174" t="s">
        <v>84</v>
      </c>
      <c r="C56" s="45"/>
      <c r="D56" s="1261">
        <f>(D57+D58)/2</f>
        <v>4.29</v>
      </c>
      <c r="E56" s="1446"/>
      <c r="F56" s="1197">
        <v>4</v>
      </c>
      <c r="G56" s="1188">
        <f>(G57+G58)/2</f>
        <v>4.41</v>
      </c>
      <c r="H56" s="1421"/>
      <c r="I56" s="1197">
        <v>4</v>
      </c>
      <c r="J56" s="1263">
        <f>(J57+J58)/2</f>
        <v>4.2549999999999999</v>
      </c>
      <c r="K56" s="1422"/>
      <c r="L56" s="1423">
        <v>4</v>
      </c>
      <c r="M56" s="1447">
        <f>M58</f>
        <v>3.9</v>
      </c>
      <c r="N56" s="1424"/>
      <c r="O56" s="1197">
        <v>4</v>
      </c>
      <c r="P56" s="45" t="s">
        <v>17</v>
      </c>
    </row>
    <row r="57" spans="1:16" ht="18.75" customHeight="1">
      <c r="A57" s="45"/>
      <c r="B57" s="1662" t="s">
        <v>572</v>
      </c>
      <c r="C57" s="45"/>
      <c r="D57" s="1190">
        <v>4.38</v>
      </c>
      <c r="E57" s="813"/>
      <c r="F57" s="1197">
        <v>4</v>
      </c>
      <c r="G57" s="1190">
        <v>4.43</v>
      </c>
      <c r="H57" s="1436"/>
      <c r="I57" s="1197">
        <v>4</v>
      </c>
      <c r="J57" s="1191">
        <v>4.29</v>
      </c>
      <c r="K57" s="1193"/>
      <c r="L57" s="1423">
        <v>4</v>
      </c>
      <c r="M57" s="2081" t="s">
        <v>980</v>
      </c>
      <c r="N57" s="1424"/>
      <c r="O57" s="1197"/>
      <c r="P57" s="45" t="s">
        <v>17</v>
      </c>
    </row>
    <row r="58" spans="1:16" ht="18.75" customHeight="1">
      <c r="A58" s="45"/>
      <c r="B58" s="1189" t="s">
        <v>573</v>
      </c>
      <c r="C58" s="45"/>
      <c r="D58" s="1419">
        <v>4.2</v>
      </c>
      <c r="E58" s="1420"/>
      <c r="F58" s="1206">
        <v>4</v>
      </c>
      <c r="G58" s="1419">
        <v>4.3899999999999997</v>
      </c>
      <c r="H58" s="1437"/>
      <c r="I58" s="1206">
        <v>4</v>
      </c>
      <c r="J58" s="2149">
        <v>4.22</v>
      </c>
      <c r="K58" s="2150"/>
      <c r="L58" s="2151">
        <v>4</v>
      </c>
      <c r="M58" s="2152">
        <v>3.9</v>
      </c>
      <c r="N58" s="2153"/>
      <c r="O58" s="2154">
        <v>4</v>
      </c>
      <c r="P58" s="47" t="s">
        <v>17</v>
      </c>
    </row>
    <row r="59" spans="1:16">
      <c r="A59" s="45"/>
      <c r="B59" s="2160" t="s">
        <v>85</v>
      </c>
      <c r="C59" s="45"/>
      <c r="D59" s="1190">
        <v>3.82</v>
      </c>
      <c r="E59" s="1446"/>
      <c r="F59" s="1197">
        <v>4</v>
      </c>
      <c r="G59" s="1190">
        <v>3.98</v>
      </c>
      <c r="H59" s="1421">
        <v>4</v>
      </c>
      <c r="I59" s="1381">
        <v>4</v>
      </c>
      <c r="J59" s="2230" t="s">
        <v>980</v>
      </c>
      <c r="K59" s="2156"/>
      <c r="L59" s="2157"/>
      <c r="M59" s="2155">
        <v>4.17</v>
      </c>
      <c r="N59" s="2158"/>
      <c r="O59" s="2159">
        <v>4</v>
      </c>
      <c r="P59" s="1486" t="s">
        <v>17</v>
      </c>
    </row>
    <row r="60" spans="1:16">
      <c r="A60" s="47"/>
      <c r="B60" s="61"/>
      <c r="C60" s="69"/>
      <c r="D60" s="346"/>
      <c r="E60" s="811"/>
      <c r="F60" s="1205"/>
      <c r="G60" s="806"/>
      <c r="H60" s="805"/>
      <c r="I60" s="345"/>
      <c r="J60" s="796"/>
      <c r="K60" s="795"/>
      <c r="L60" s="1264"/>
      <c r="M60" s="790"/>
      <c r="N60" s="789"/>
      <c r="O60" s="336"/>
      <c r="P60" s="47"/>
    </row>
    <row r="61" spans="1:16">
      <c r="P61" s="570">
        <v>10</v>
      </c>
    </row>
    <row r="62" spans="1:16" ht="21">
      <c r="H62" s="280" t="s">
        <v>559</v>
      </c>
      <c r="I62" s="92"/>
      <c r="O62" s="517"/>
      <c r="P62" s="697" t="s">
        <v>984</v>
      </c>
    </row>
    <row r="63" spans="1:16" ht="9.75" customHeight="1"/>
    <row r="64" spans="1:16" ht="24.75" customHeight="1">
      <c r="A64" s="44" t="s">
        <v>0</v>
      </c>
      <c r="B64" s="58" t="s">
        <v>59</v>
      </c>
      <c r="C64" s="44" t="s">
        <v>16</v>
      </c>
      <c r="D64" s="39"/>
      <c r="E64" s="40"/>
      <c r="F64" s="91"/>
      <c r="G64" s="512"/>
      <c r="H64" s="50"/>
      <c r="I64" s="91" t="s">
        <v>8</v>
      </c>
      <c r="J64" s="50"/>
      <c r="K64" s="50"/>
      <c r="L64" s="91"/>
      <c r="M64" s="50"/>
      <c r="N64" s="50"/>
      <c r="O64" s="51"/>
      <c r="P64" s="41" t="s">
        <v>33</v>
      </c>
    </row>
    <row r="65" spans="1:16" ht="20.45" customHeight="1">
      <c r="A65" s="45"/>
      <c r="B65" s="59" t="s">
        <v>58</v>
      </c>
      <c r="C65" s="45" t="s">
        <v>15</v>
      </c>
      <c r="D65" s="2287" t="s">
        <v>4</v>
      </c>
      <c r="E65" s="2288"/>
      <c r="F65" s="2289"/>
      <c r="G65" s="2290" t="s">
        <v>5</v>
      </c>
      <c r="H65" s="2291"/>
      <c r="I65" s="2292"/>
      <c r="J65" s="2293" t="s">
        <v>6</v>
      </c>
      <c r="K65" s="2294"/>
      <c r="L65" s="2295"/>
      <c r="M65" s="2296" t="s">
        <v>7</v>
      </c>
      <c r="N65" s="2297"/>
      <c r="O65" s="2298"/>
      <c r="P65" s="42" t="s">
        <v>32</v>
      </c>
    </row>
    <row r="66" spans="1:16">
      <c r="A66" s="45"/>
      <c r="B66" s="60"/>
      <c r="C66" s="56" t="s">
        <v>7</v>
      </c>
      <c r="D66" s="343" t="s">
        <v>93</v>
      </c>
      <c r="E66" s="40"/>
      <c r="F66" s="145" t="s">
        <v>94</v>
      </c>
      <c r="G66" s="514" t="s">
        <v>93</v>
      </c>
      <c r="H66" s="40"/>
      <c r="I66" s="144" t="s">
        <v>94</v>
      </c>
      <c r="J66" s="343" t="s">
        <v>93</v>
      </c>
      <c r="K66" s="40"/>
      <c r="L66" s="143" t="s">
        <v>94</v>
      </c>
      <c r="M66" s="343" t="s">
        <v>93</v>
      </c>
      <c r="N66" s="40"/>
      <c r="O66" s="81" t="s">
        <v>94</v>
      </c>
      <c r="P66" s="42" t="s">
        <v>11</v>
      </c>
    </row>
    <row r="67" spans="1:16" ht="21.2" customHeight="1">
      <c r="A67" s="64">
        <v>5</v>
      </c>
      <c r="B67" s="1682" t="s">
        <v>87</v>
      </c>
      <c r="C67" s="64" t="s">
        <v>77</v>
      </c>
      <c r="D67" s="814">
        <f>(D70+D71)/2</f>
        <v>4.2699999999999996</v>
      </c>
      <c r="E67" s="812"/>
      <c r="F67" s="1196">
        <v>4</v>
      </c>
      <c r="G67" s="817">
        <f>(G70+G71)/2</f>
        <v>4.57</v>
      </c>
      <c r="H67" s="147"/>
      <c r="I67" s="1199">
        <v>5</v>
      </c>
      <c r="J67" s="822">
        <f>(J70+J71)/2</f>
        <v>4.3550000000000004</v>
      </c>
      <c r="K67" s="819"/>
      <c r="L67" s="1202">
        <v>4</v>
      </c>
      <c r="M67" s="1703">
        <f>(M70+M73)/2</f>
        <v>4.57</v>
      </c>
      <c r="N67" s="1403"/>
      <c r="O67" s="973">
        <v>5</v>
      </c>
      <c r="P67" s="82" t="s">
        <v>17</v>
      </c>
    </row>
    <row r="68" spans="1:16" ht="19.7" customHeight="1">
      <c r="A68" s="45"/>
      <c r="B68" s="1683" t="s">
        <v>88</v>
      </c>
      <c r="C68" s="45" t="s">
        <v>86</v>
      </c>
      <c r="D68" s="815"/>
      <c r="E68" s="813"/>
      <c r="F68" s="1197"/>
      <c r="G68" s="818"/>
      <c r="H68" s="816"/>
      <c r="I68" s="1200"/>
      <c r="J68" s="823"/>
      <c r="K68" s="820"/>
      <c r="L68" s="1203"/>
      <c r="M68" s="1704"/>
      <c r="N68" s="1404"/>
      <c r="O68" s="1197"/>
      <c r="P68" s="45"/>
    </row>
    <row r="69" spans="1:16">
      <c r="A69" s="45"/>
      <c r="B69" s="1683" t="s">
        <v>89</v>
      </c>
      <c r="C69" s="45"/>
      <c r="D69" s="815"/>
      <c r="E69" s="813"/>
      <c r="F69" s="1197"/>
      <c r="G69" s="818"/>
      <c r="H69" s="816"/>
      <c r="I69" s="1200"/>
      <c r="J69" s="823"/>
      <c r="K69" s="821"/>
      <c r="L69" s="1203"/>
      <c r="M69" s="1704"/>
      <c r="N69" s="1404"/>
      <c r="O69" s="1197"/>
      <c r="P69" s="45"/>
    </row>
    <row r="70" spans="1:16" ht="18.399999999999999" customHeight="1">
      <c r="A70" s="45"/>
      <c r="B70" s="1663" t="s">
        <v>90</v>
      </c>
      <c r="C70" s="70"/>
      <c r="D70" s="1180">
        <v>4.25</v>
      </c>
      <c r="E70" s="1194"/>
      <c r="F70" s="1198">
        <v>4</v>
      </c>
      <c r="G70" s="1182">
        <v>4.57</v>
      </c>
      <c r="H70" s="1195"/>
      <c r="I70" s="1201">
        <v>5</v>
      </c>
      <c r="J70" s="1182">
        <v>4.34</v>
      </c>
      <c r="K70" s="1184"/>
      <c r="L70" s="1204">
        <v>4</v>
      </c>
      <c r="M70" s="1180">
        <v>4.57</v>
      </c>
      <c r="N70" s="1405"/>
      <c r="O70" s="1198">
        <v>5</v>
      </c>
      <c r="P70" s="65" t="s">
        <v>17</v>
      </c>
    </row>
    <row r="71" spans="1:16" ht="20.45" customHeight="1">
      <c r="A71" s="45"/>
      <c r="B71" s="1664" t="s">
        <v>1012</v>
      </c>
      <c r="C71" s="45"/>
      <c r="D71" s="1190">
        <v>4.29</v>
      </c>
      <c r="E71" s="813"/>
      <c r="F71" s="1197">
        <v>4</v>
      </c>
      <c r="G71" s="1192">
        <v>4.57</v>
      </c>
      <c r="H71" s="816"/>
      <c r="I71" s="1200">
        <v>5</v>
      </c>
      <c r="J71" s="1192">
        <v>4.37</v>
      </c>
      <c r="K71" s="1193"/>
      <c r="L71" s="1203">
        <v>4</v>
      </c>
      <c r="M71" s="1705" t="s">
        <v>981</v>
      </c>
      <c r="N71" s="1404"/>
      <c r="O71" s="1197"/>
      <c r="P71" s="53"/>
    </row>
    <row r="72" spans="1:16" ht="18.399999999999999" customHeight="1">
      <c r="A72" s="45"/>
      <c r="B72" s="1665" t="s">
        <v>91</v>
      </c>
      <c r="C72" s="45"/>
      <c r="D72" s="1666"/>
      <c r="E72" s="1408"/>
      <c r="F72" s="342"/>
      <c r="G72" s="1667"/>
      <c r="H72" s="1668"/>
      <c r="I72" s="1669"/>
      <c r="J72" s="1670"/>
      <c r="K72" s="1671"/>
      <c r="L72" s="1672"/>
      <c r="M72" s="1705"/>
      <c r="N72" s="1404"/>
      <c r="O72" s="1197"/>
      <c r="P72" s="53"/>
    </row>
    <row r="73" spans="1:16" ht="19.7" customHeight="1">
      <c r="A73" s="47"/>
      <c r="B73" s="1684" t="s">
        <v>1013</v>
      </c>
      <c r="C73" s="47"/>
      <c r="D73" s="1673"/>
      <c r="E73" s="1674"/>
      <c r="F73" s="1675"/>
      <c r="G73" s="1676"/>
      <c r="H73" s="1677"/>
      <c r="I73" s="1678"/>
      <c r="J73" s="1679"/>
      <c r="K73" s="1680"/>
      <c r="L73" s="1681"/>
      <c r="M73" s="1180">
        <v>4.57</v>
      </c>
      <c r="N73" s="1405"/>
      <c r="O73" s="1198">
        <v>5</v>
      </c>
      <c r="P73" s="76" t="s">
        <v>17</v>
      </c>
    </row>
    <row r="74" spans="1:16" ht="21.75" customHeight="1"/>
    <row r="91" spans="3:16">
      <c r="P91" s="570">
        <v>11</v>
      </c>
    </row>
    <row r="92" spans="3:16" ht="21">
      <c r="O92" s="517"/>
      <c r="P92" s="697" t="s">
        <v>985</v>
      </c>
    </row>
    <row r="93" spans="3:16" ht="21">
      <c r="F93" s="518"/>
      <c r="G93" s="520" t="s">
        <v>315</v>
      </c>
    </row>
    <row r="94" spans="3:16">
      <c r="G94" s="519"/>
    </row>
    <row r="95" spans="3:16">
      <c r="C95" s="37"/>
      <c r="D95" s="37"/>
      <c r="E95" s="36" t="s">
        <v>4</v>
      </c>
      <c r="F95" s="36" t="s">
        <v>5</v>
      </c>
      <c r="G95" s="36" t="s">
        <v>6</v>
      </c>
      <c r="H95" s="36" t="s">
        <v>7</v>
      </c>
      <c r="J95" s="37"/>
      <c r="K95" s="36" t="s">
        <v>4</v>
      </c>
      <c r="L95" s="36" t="s">
        <v>5</v>
      </c>
      <c r="M95" s="36" t="s">
        <v>6</v>
      </c>
      <c r="N95" s="36" t="s">
        <v>7</v>
      </c>
    </row>
    <row r="96" spans="3:16">
      <c r="C96" s="37" t="s">
        <v>262</v>
      </c>
      <c r="D96" s="37"/>
      <c r="E96" s="36">
        <v>100</v>
      </c>
      <c r="F96" s="36">
        <v>100</v>
      </c>
      <c r="G96" s="36">
        <v>100</v>
      </c>
      <c r="H96" s="36">
        <v>100</v>
      </c>
      <c r="J96" s="1467" t="s">
        <v>69</v>
      </c>
      <c r="K96" s="1448"/>
      <c r="L96" s="1448"/>
      <c r="M96" s="1448"/>
      <c r="N96" s="1448">
        <v>85.4</v>
      </c>
    </row>
    <row r="97" spans="3:23">
      <c r="C97" s="37" t="s">
        <v>263</v>
      </c>
      <c r="D97" s="37"/>
      <c r="E97" s="36">
        <v>100</v>
      </c>
      <c r="F97" s="36">
        <v>100</v>
      </c>
      <c r="G97" s="36">
        <v>100</v>
      </c>
      <c r="H97" s="36">
        <v>100</v>
      </c>
      <c r="J97" s="57" t="s">
        <v>70</v>
      </c>
      <c r="L97" s="36">
        <v>97.08</v>
      </c>
      <c r="M97" s="36">
        <v>99.2</v>
      </c>
      <c r="N97" s="36">
        <v>100</v>
      </c>
    </row>
    <row r="98" spans="3:23">
      <c r="C98" s="37" t="s">
        <v>264</v>
      </c>
      <c r="D98" s="37"/>
      <c r="E98" s="1448">
        <v>75</v>
      </c>
      <c r="F98" s="1448">
        <v>88.83</v>
      </c>
      <c r="G98" s="1448">
        <v>97.62</v>
      </c>
      <c r="H98" s="1448">
        <v>89.54</v>
      </c>
      <c r="J98" s="57" t="s">
        <v>72</v>
      </c>
      <c r="K98" s="36">
        <v>77.08</v>
      </c>
      <c r="L98" s="36">
        <v>60.53</v>
      </c>
      <c r="M98" s="36">
        <v>100</v>
      </c>
      <c r="N98" s="36">
        <v>100</v>
      </c>
    </row>
    <row r="99" spans="3:23">
      <c r="J99" s="1468" t="s">
        <v>165</v>
      </c>
      <c r="K99" s="1448">
        <v>50</v>
      </c>
      <c r="L99" s="1448">
        <v>75</v>
      </c>
      <c r="M99" s="1448">
        <v>100</v>
      </c>
      <c r="N99" s="1448">
        <v>50</v>
      </c>
    </row>
    <row r="100" spans="3:23">
      <c r="J100" s="1468" t="s">
        <v>76</v>
      </c>
      <c r="K100" s="1448">
        <v>75</v>
      </c>
      <c r="L100" s="1448">
        <v>88.83</v>
      </c>
      <c r="M100" s="1448">
        <v>97.62</v>
      </c>
      <c r="N100" s="1448">
        <v>98.54</v>
      </c>
    </row>
    <row r="101" spans="3:23">
      <c r="J101" s="57"/>
      <c r="L101" s="36"/>
    </row>
    <row r="102" spans="3:23">
      <c r="J102" s="37"/>
      <c r="L102" s="36"/>
    </row>
    <row r="103" spans="3:23">
      <c r="J103" s="57"/>
      <c r="L103" s="36"/>
      <c r="Q103" s="1469"/>
      <c r="R103" s="1449"/>
      <c r="S103" s="1449"/>
      <c r="T103" s="1456"/>
      <c r="U103" s="1449"/>
      <c r="V103" s="1449"/>
      <c r="W103" s="1466"/>
    </row>
    <row r="104" spans="3:23">
      <c r="J104" s="57"/>
      <c r="L104" s="1449"/>
      <c r="M104" s="1449"/>
      <c r="N104" s="1458"/>
      <c r="O104" s="1459"/>
      <c r="P104" s="1449"/>
      <c r="Q104" s="1450"/>
      <c r="R104" s="969"/>
      <c r="S104" s="969"/>
      <c r="T104" s="1451"/>
      <c r="U104" s="1452"/>
      <c r="V104" s="1463"/>
      <c r="W104" s="1464"/>
    </row>
    <row r="105" spans="3:23">
      <c r="J105" s="57"/>
      <c r="L105" s="969"/>
      <c r="M105" s="969"/>
      <c r="N105" s="1460"/>
      <c r="O105" s="1461"/>
      <c r="P105" s="969"/>
      <c r="Q105" s="1450"/>
      <c r="R105" s="969"/>
      <c r="S105" s="969"/>
      <c r="T105" s="1453"/>
      <c r="U105" s="969"/>
      <c r="V105" s="969"/>
      <c r="W105" s="1465"/>
    </row>
    <row r="106" spans="3:23">
      <c r="J106" s="57"/>
      <c r="L106" s="969"/>
      <c r="M106" s="969"/>
      <c r="N106" s="1460"/>
      <c r="O106" s="1461"/>
      <c r="P106" s="969"/>
      <c r="Q106" s="1454"/>
      <c r="R106" s="1455"/>
      <c r="S106" s="1455"/>
      <c r="T106" s="1456"/>
      <c r="U106" s="1449"/>
      <c r="V106" s="1449"/>
      <c r="W106" s="1466"/>
    </row>
    <row r="107" spans="3:23">
      <c r="J107" s="57"/>
      <c r="L107" s="1449"/>
      <c r="M107" s="1449"/>
      <c r="N107" s="1458"/>
      <c r="O107" s="1459"/>
      <c r="P107" s="1449"/>
      <c r="Q107" s="1454"/>
      <c r="R107" s="1457"/>
      <c r="S107" s="1457"/>
      <c r="T107" s="1456"/>
      <c r="U107" s="1342"/>
      <c r="V107" s="1342"/>
      <c r="W107" s="1466"/>
    </row>
    <row r="108" spans="3:23">
      <c r="J108" s="1462"/>
      <c r="L108" s="1449"/>
      <c r="M108" s="1449"/>
      <c r="N108" s="1458"/>
      <c r="O108" s="1449"/>
      <c r="P108" s="1449"/>
    </row>
    <row r="121" spans="1:16">
      <c r="P121" s="1820">
        <v>12</v>
      </c>
    </row>
    <row r="122" spans="1:16" ht="21">
      <c r="P122" s="697" t="s">
        <v>986</v>
      </c>
    </row>
    <row r="125" spans="1:16">
      <c r="A125" s="37"/>
      <c r="B125" s="37"/>
      <c r="C125" s="36" t="s">
        <v>4</v>
      </c>
      <c r="D125" s="36" t="s">
        <v>5</v>
      </c>
      <c r="E125" s="36" t="s">
        <v>6</v>
      </c>
      <c r="F125" s="1470" t="s">
        <v>7</v>
      </c>
      <c r="G125" s="36"/>
    </row>
    <row r="126" spans="1:16">
      <c r="A126" s="57"/>
      <c r="B126" s="57" t="s">
        <v>80</v>
      </c>
      <c r="C126" s="969">
        <v>4</v>
      </c>
      <c r="D126" s="969">
        <v>4</v>
      </c>
      <c r="E126" s="969">
        <v>4</v>
      </c>
      <c r="F126" s="969">
        <v>4</v>
      </c>
      <c r="G126" s="36"/>
      <c r="I126" s="36"/>
      <c r="L126" s="36"/>
    </row>
    <row r="127" spans="1:16">
      <c r="A127" s="57"/>
      <c r="B127" s="57" t="s">
        <v>81</v>
      </c>
      <c r="D127" s="36">
        <v>5</v>
      </c>
      <c r="E127" s="36">
        <v>5</v>
      </c>
      <c r="F127" s="36">
        <v>4</v>
      </c>
      <c r="G127" s="36"/>
      <c r="I127" s="36"/>
      <c r="J127" s="57"/>
      <c r="L127" s="36"/>
      <c r="N127" s="1448"/>
    </row>
    <row r="128" spans="1:16">
      <c r="A128" s="57"/>
      <c r="B128" s="57" t="s">
        <v>82</v>
      </c>
      <c r="C128" s="36">
        <v>4</v>
      </c>
      <c r="D128" s="36">
        <v>4</v>
      </c>
      <c r="E128" s="36">
        <v>4</v>
      </c>
      <c r="F128" s="969">
        <v>4</v>
      </c>
      <c r="G128" s="36"/>
      <c r="I128" s="36"/>
      <c r="J128" s="57"/>
      <c r="L128" s="36"/>
      <c r="N128" s="1448"/>
    </row>
    <row r="129" spans="1:16">
      <c r="A129" s="57"/>
      <c r="B129" s="57" t="s">
        <v>78</v>
      </c>
      <c r="D129" s="36">
        <v>4</v>
      </c>
      <c r="E129" s="36">
        <v>4</v>
      </c>
      <c r="F129" s="969">
        <v>5</v>
      </c>
      <c r="G129" s="36"/>
      <c r="I129" s="36"/>
      <c r="J129" s="365"/>
      <c r="L129" s="36"/>
      <c r="N129" s="1448"/>
    </row>
    <row r="130" spans="1:16">
      <c r="A130" s="57"/>
      <c r="B130" s="57" t="s">
        <v>83</v>
      </c>
      <c r="C130" s="36">
        <v>4</v>
      </c>
      <c r="D130" s="36">
        <v>4</v>
      </c>
      <c r="E130" s="969">
        <v>4</v>
      </c>
      <c r="F130" s="969">
        <v>4</v>
      </c>
      <c r="G130" s="36"/>
      <c r="J130" s="507"/>
      <c r="L130" s="36"/>
      <c r="N130" s="1448"/>
    </row>
    <row r="131" spans="1:16">
      <c r="A131" s="57"/>
      <c r="B131" s="57" t="s">
        <v>84</v>
      </c>
      <c r="C131" s="36">
        <v>4</v>
      </c>
      <c r="D131" s="36">
        <v>4</v>
      </c>
      <c r="E131" s="969">
        <v>4</v>
      </c>
      <c r="F131" s="969">
        <v>4</v>
      </c>
      <c r="G131" s="36"/>
    </row>
    <row r="132" spans="1:16">
      <c r="A132" s="57"/>
      <c r="B132" s="57" t="s">
        <v>85</v>
      </c>
      <c r="C132" s="36">
        <v>4</v>
      </c>
      <c r="D132" s="36">
        <v>4</v>
      </c>
      <c r="F132" s="2161">
        <v>4</v>
      </c>
      <c r="G132" s="36"/>
    </row>
    <row r="133" spans="1:16" ht="21">
      <c r="A133" s="515"/>
      <c r="B133" s="515" t="s">
        <v>265</v>
      </c>
      <c r="C133" s="511">
        <v>4</v>
      </c>
      <c r="D133" s="511">
        <v>5</v>
      </c>
      <c r="E133" s="511">
        <v>4</v>
      </c>
      <c r="F133" s="569">
        <v>5</v>
      </c>
      <c r="G133" s="511"/>
    </row>
    <row r="134" spans="1:16">
      <c r="B134" s="36" t="s">
        <v>76</v>
      </c>
      <c r="C134" s="1470">
        <v>4</v>
      </c>
      <c r="D134" s="1470">
        <v>4</v>
      </c>
      <c r="E134" s="1470">
        <v>4</v>
      </c>
      <c r="F134" s="1470">
        <v>4</v>
      </c>
      <c r="G134" s="36"/>
    </row>
    <row r="137" spans="1:16">
      <c r="P137" s="570"/>
    </row>
    <row r="141" spans="1:16">
      <c r="C141" s="36" t="s">
        <v>4</v>
      </c>
      <c r="D141" s="36" t="s">
        <v>5</v>
      </c>
      <c r="E141" s="36" t="s">
        <v>6</v>
      </c>
      <c r="F141" s="1448" t="s">
        <v>7</v>
      </c>
    </row>
    <row r="142" spans="1:16">
      <c r="B142" s="57" t="s">
        <v>90</v>
      </c>
      <c r="C142" s="36">
        <v>4</v>
      </c>
      <c r="D142" s="36">
        <v>5</v>
      </c>
      <c r="E142" s="36">
        <v>4</v>
      </c>
      <c r="F142" s="1448">
        <v>5</v>
      </c>
    </row>
    <row r="143" spans="1:16">
      <c r="B143" s="365" t="s">
        <v>391</v>
      </c>
      <c r="C143" s="36">
        <v>4</v>
      </c>
      <c r="D143" s="36">
        <v>5</v>
      </c>
      <c r="E143" s="36">
        <v>4</v>
      </c>
      <c r="F143" s="1448"/>
    </row>
    <row r="144" spans="1:16">
      <c r="B144" s="1684" t="s">
        <v>1013</v>
      </c>
      <c r="F144" s="1448">
        <v>5</v>
      </c>
    </row>
    <row r="145" spans="2:16">
      <c r="B145" s="507" t="s">
        <v>76</v>
      </c>
      <c r="C145" s="36">
        <v>4</v>
      </c>
      <c r="D145" s="36">
        <v>5</v>
      </c>
      <c r="E145" s="36">
        <v>4</v>
      </c>
      <c r="F145" s="1448">
        <v>5</v>
      </c>
    </row>
    <row r="151" spans="2:16">
      <c r="P151" s="570">
        <v>13</v>
      </c>
    </row>
  </sheetData>
  <sortState ref="J43:K45">
    <sortCondition ref="J42"/>
  </sortState>
  <mergeCells count="12">
    <mergeCell ref="D65:F65"/>
    <mergeCell ref="G65:I65"/>
    <mergeCell ref="J65:L65"/>
    <mergeCell ref="M65:O65"/>
    <mergeCell ref="D8:F8"/>
    <mergeCell ref="G8:I8"/>
    <mergeCell ref="J8:L8"/>
    <mergeCell ref="M8:O8"/>
    <mergeCell ref="D35:F35"/>
    <mergeCell ref="G35:I35"/>
    <mergeCell ref="J35:L35"/>
    <mergeCell ref="M35:O35"/>
  </mergeCells>
  <pageMargins left="0.59055118110236227" right="0.59055118110236227" top="0.70866141732283472" bottom="0.6692913385826772" header="0.31496062992125984" footer="0.31496062992125984"/>
  <pageSetup paperSize="9" scale="95" orientation="landscape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</sheetPr>
  <dimension ref="A1:O228"/>
  <sheetViews>
    <sheetView view="pageBreakPreview" topLeftCell="A28" zoomScale="120" zoomScaleNormal="100" zoomScaleSheetLayoutView="120" workbookViewId="0">
      <selection activeCell="C45" sqref="C45"/>
    </sheetView>
  </sheetViews>
  <sheetFormatPr defaultColWidth="9" defaultRowHeight="18.75"/>
  <cols>
    <col min="1" max="1" width="3.85546875" style="36" customWidth="1"/>
    <col min="2" max="2" width="24" style="37" customWidth="1"/>
    <col min="3" max="3" width="23.85546875" style="37" customWidth="1"/>
    <col min="4" max="4" width="9.85546875" style="37" customWidth="1"/>
    <col min="5" max="5" width="8.85546875" style="36" customWidth="1"/>
    <col min="6" max="7" width="9.7109375" style="36" customWidth="1"/>
    <col min="8" max="9" width="9.42578125" style="36" customWidth="1"/>
    <col min="10" max="10" width="9.85546875" style="36" customWidth="1"/>
    <col min="11" max="11" width="9.5703125" style="36" customWidth="1"/>
    <col min="12" max="12" width="10" style="36" customWidth="1"/>
    <col min="13" max="13" width="7" style="36" customWidth="1"/>
    <col min="14" max="14" width="9" style="37"/>
    <col min="15" max="15" width="22.28515625" style="37" customWidth="1"/>
    <col min="16" max="16384" width="9" style="37"/>
  </cols>
  <sheetData>
    <row r="1" spans="2:13" ht="21">
      <c r="L1" s="517"/>
      <c r="M1" s="517" t="s">
        <v>387</v>
      </c>
    </row>
    <row r="2" spans="2:13" ht="23.25">
      <c r="B2" s="691" t="s">
        <v>577</v>
      </c>
      <c r="C2" s="692"/>
    </row>
    <row r="3" spans="2:13" ht="21">
      <c r="B3" s="693" t="s">
        <v>664</v>
      </c>
      <c r="M3" s="516"/>
    </row>
    <row r="4" spans="2:13" ht="21">
      <c r="B4" s="693" t="s">
        <v>665</v>
      </c>
    </row>
    <row r="5" spans="2:13" ht="21">
      <c r="C5" s="522" t="s">
        <v>316</v>
      </c>
    </row>
    <row r="6" spans="2:13" ht="21">
      <c r="B6" s="510" t="s">
        <v>896</v>
      </c>
    </row>
    <row r="7" spans="2:13" ht="21">
      <c r="B7" s="510" t="s">
        <v>897</v>
      </c>
    </row>
    <row r="8" spans="2:13" ht="21">
      <c r="B8" s="1275" t="s">
        <v>898</v>
      </c>
    </row>
    <row r="27" spans="1:13">
      <c r="M27" s="542">
        <v>14</v>
      </c>
    </row>
    <row r="28" spans="1:13" ht="21">
      <c r="C28" s="38"/>
      <c r="F28" s="92" t="s">
        <v>578</v>
      </c>
      <c r="G28" s="38"/>
      <c r="L28" s="517"/>
      <c r="M28" s="517" t="s">
        <v>388</v>
      </c>
    </row>
    <row r="29" spans="1:13" ht="1.35" customHeight="1"/>
    <row r="30" spans="1:13" ht="18.399999999999999" customHeight="1">
      <c r="A30" s="44" t="s">
        <v>0</v>
      </c>
      <c r="B30" s="44" t="s">
        <v>92</v>
      </c>
      <c r="C30" s="44" t="s">
        <v>3</v>
      </c>
      <c r="D30" s="44" t="s">
        <v>16</v>
      </c>
      <c r="E30" s="88"/>
      <c r="F30" s="67"/>
      <c r="G30" s="40"/>
      <c r="H30" s="40"/>
      <c r="I30" s="67" t="s">
        <v>8</v>
      </c>
      <c r="J30" s="40"/>
      <c r="K30" s="40"/>
      <c r="L30" s="76"/>
      <c r="M30" s="41" t="s">
        <v>33</v>
      </c>
    </row>
    <row r="31" spans="1:13" ht="17.45" customHeight="1">
      <c r="A31" s="45"/>
      <c r="B31" s="45" t="s">
        <v>103</v>
      </c>
      <c r="C31" s="45" t="s">
        <v>597</v>
      </c>
      <c r="D31" s="45" t="s">
        <v>15</v>
      </c>
      <c r="E31" s="2311" t="s">
        <v>4</v>
      </c>
      <c r="F31" s="2312"/>
      <c r="G31" s="2313" t="s">
        <v>5</v>
      </c>
      <c r="H31" s="2314"/>
      <c r="I31" s="2315" t="s">
        <v>6</v>
      </c>
      <c r="J31" s="2316"/>
      <c r="K31" s="2317" t="s">
        <v>7</v>
      </c>
      <c r="L31" s="2318"/>
      <c r="M31" s="42" t="s">
        <v>32</v>
      </c>
    </row>
    <row r="32" spans="1:13" ht="18" customHeight="1">
      <c r="A32" s="47"/>
      <c r="B32" s="48"/>
      <c r="C32" s="48"/>
      <c r="D32" s="47"/>
      <c r="E32" s="65" t="s">
        <v>93</v>
      </c>
      <c r="F32" s="145" t="s">
        <v>94</v>
      </c>
      <c r="G32" s="78" t="s">
        <v>93</v>
      </c>
      <c r="H32" s="144" t="s">
        <v>94</v>
      </c>
      <c r="I32" s="65" t="s">
        <v>93</v>
      </c>
      <c r="J32" s="81" t="s">
        <v>94</v>
      </c>
      <c r="K32" s="65" t="s">
        <v>93</v>
      </c>
      <c r="L32" s="786" t="s">
        <v>94</v>
      </c>
      <c r="M32" s="42" t="s">
        <v>11</v>
      </c>
    </row>
    <row r="33" spans="1:13" ht="21.2" customHeight="1">
      <c r="A33" s="330">
        <v>1</v>
      </c>
      <c r="B33" s="331" t="s">
        <v>250</v>
      </c>
      <c r="C33" s="332"/>
      <c r="D33" s="333"/>
      <c r="E33" s="334"/>
      <c r="F33" s="335"/>
      <c r="G33" s="334"/>
      <c r="H33" s="335"/>
      <c r="I33" s="334"/>
      <c r="J33" s="330"/>
      <c r="K33" s="335"/>
      <c r="L33" s="335"/>
      <c r="M33" s="335"/>
    </row>
    <row r="34" spans="1:13" ht="18.75" customHeight="1">
      <c r="A34" s="45"/>
      <c r="B34" s="1136" t="s">
        <v>96</v>
      </c>
      <c r="C34" s="49" t="s">
        <v>579</v>
      </c>
      <c r="D34" s="44" t="s">
        <v>95</v>
      </c>
      <c r="E34" s="2184">
        <v>3.98</v>
      </c>
      <c r="F34" s="2185">
        <v>4</v>
      </c>
      <c r="G34" s="2184">
        <v>4.18</v>
      </c>
      <c r="H34" s="2185">
        <v>4</v>
      </c>
      <c r="I34" s="2186">
        <v>4.07</v>
      </c>
      <c r="J34" s="2185">
        <v>4</v>
      </c>
      <c r="K34" s="2186">
        <v>4.0999999999999996</v>
      </c>
      <c r="L34" s="2185">
        <v>4</v>
      </c>
      <c r="M34" s="65" t="s">
        <v>17</v>
      </c>
    </row>
    <row r="35" spans="1:13" ht="18" customHeight="1">
      <c r="A35" s="45"/>
      <c r="B35" s="372" t="s">
        <v>69</v>
      </c>
      <c r="C35" s="46" t="s">
        <v>899</v>
      </c>
      <c r="D35" s="70" t="s">
        <v>77</v>
      </c>
      <c r="E35" s="71">
        <v>3.58</v>
      </c>
      <c r="F35" s="80">
        <v>4</v>
      </c>
      <c r="G35" s="71">
        <v>3.85</v>
      </c>
      <c r="H35" s="80">
        <v>4</v>
      </c>
      <c r="I35" s="71">
        <v>3.85</v>
      </c>
      <c r="J35" s="80">
        <v>4</v>
      </c>
      <c r="K35" s="71">
        <v>3.94</v>
      </c>
      <c r="L35" s="80">
        <v>4</v>
      </c>
      <c r="M35" s="45" t="s">
        <v>17</v>
      </c>
    </row>
    <row r="36" spans="1:13" ht="18" customHeight="1">
      <c r="A36" s="45"/>
      <c r="B36" s="79"/>
      <c r="C36" s="48" t="s">
        <v>581</v>
      </c>
      <c r="D36" s="70"/>
      <c r="E36" s="827"/>
      <c r="F36" s="138"/>
      <c r="G36" s="826"/>
      <c r="H36" s="128"/>
      <c r="I36" s="833"/>
      <c r="J36" s="133"/>
      <c r="K36" s="835"/>
      <c r="L36" s="780"/>
      <c r="M36" s="45"/>
    </row>
    <row r="37" spans="1:13" ht="18" customHeight="1">
      <c r="A37" s="45"/>
      <c r="B37" s="75"/>
      <c r="C37" s="87" t="s">
        <v>76</v>
      </c>
      <c r="D37" s="65"/>
      <c r="E37" s="828">
        <f>AVERAGE(E34:E35)</f>
        <v>3.7800000000000002</v>
      </c>
      <c r="F37" s="81">
        <v>4</v>
      </c>
      <c r="G37" s="832">
        <f>AVERAGE(G34:G35)</f>
        <v>4.0149999999999997</v>
      </c>
      <c r="H37" s="81">
        <v>4</v>
      </c>
      <c r="I37" s="834">
        <f>AVERAGE(I34:I35)</f>
        <v>3.96</v>
      </c>
      <c r="J37" s="81">
        <v>4</v>
      </c>
      <c r="K37" s="825">
        <f>K35</f>
        <v>3.94</v>
      </c>
      <c r="L37" s="81">
        <v>4</v>
      </c>
      <c r="M37" s="1321" t="s">
        <v>39</v>
      </c>
    </row>
    <row r="38" spans="1:13" ht="18.2" customHeight="1">
      <c r="A38" s="330">
        <v>2</v>
      </c>
      <c r="B38" s="331" t="s">
        <v>251</v>
      </c>
      <c r="C38" s="332"/>
      <c r="D38" s="335"/>
      <c r="E38" s="334"/>
      <c r="F38" s="330"/>
      <c r="G38" s="334"/>
      <c r="H38" s="330"/>
      <c r="I38" s="334"/>
      <c r="J38" s="330"/>
      <c r="K38" s="334"/>
      <c r="L38" s="330"/>
      <c r="M38" s="333"/>
    </row>
    <row r="39" spans="1:13" ht="18" customHeight="1">
      <c r="A39" s="45"/>
      <c r="B39" s="1136" t="s">
        <v>100</v>
      </c>
      <c r="C39" s="49" t="s">
        <v>579</v>
      </c>
      <c r="D39" s="64" t="s">
        <v>77</v>
      </c>
      <c r="E39" s="1887">
        <v>4.41</v>
      </c>
      <c r="F39" s="1814">
        <v>4</v>
      </c>
      <c r="G39" s="78">
        <v>4.54</v>
      </c>
      <c r="H39" s="81">
        <v>5</v>
      </c>
      <c r="I39" s="78">
        <v>4.22</v>
      </c>
      <c r="J39" s="81">
        <v>4</v>
      </c>
      <c r="K39" s="78">
        <v>4.16</v>
      </c>
      <c r="L39" s="81">
        <v>4</v>
      </c>
      <c r="M39" s="928" t="s">
        <v>17</v>
      </c>
    </row>
    <row r="40" spans="1:13" ht="18" customHeight="1">
      <c r="A40" s="45"/>
      <c r="B40" s="1137" t="s">
        <v>71</v>
      </c>
      <c r="C40" s="46" t="s">
        <v>582</v>
      </c>
      <c r="D40" s="45" t="s">
        <v>95</v>
      </c>
      <c r="E40" s="1267"/>
      <c r="F40" s="1266"/>
      <c r="G40" s="1270"/>
      <c r="H40" s="1265"/>
      <c r="I40" s="1269">
        <f>(I41+I42)/2</f>
        <v>4.3825000000000003</v>
      </c>
      <c r="J40" s="1265">
        <v>4</v>
      </c>
      <c r="K40" s="1268">
        <f>(K41+K42)/2</f>
        <v>4.5225</v>
      </c>
      <c r="L40" s="1265">
        <v>5</v>
      </c>
      <c r="M40" s="1265" t="s">
        <v>17</v>
      </c>
    </row>
    <row r="41" spans="1:13" ht="20.25" customHeight="1">
      <c r="A41" s="52"/>
      <c r="B41" s="1888" t="s">
        <v>584</v>
      </c>
      <c r="C41" s="46" t="s">
        <v>583</v>
      </c>
      <c r="D41" s="45"/>
      <c r="E41" s="2231" t="s">
        <v>931</v>
      </c>
      <c r="F41" s="2232" t="s">
        <v>930</v>
      </c>
      <c r="G41" s="2231" t="s">
        <v>931</v>
      </c>
      <c r="H41" s="2232" t="s">
        <v>930</v>
      </c>
      <c r="I41" s="688">
        <v>4.37</v>
      </c>
      <c r="J41" s="830">
        <v>4</v>
      </c>
      <c r="K41" s="688">
        <v>4.59</v>
      </c>
      <c r="L41" s="830">
        <v>5</v>
      </c>
      <c r="M41" s="689" t="s">
        <v>17</v>
      </c>
    </row>
    <row r="42" spans="1:13" ht="18.75" customHeight="1">
      <c r="A42" s="52"/>
      <c r="B42" s="1888" t="s">
        <v>585</v>
      </c>
      <c r="C42" s="686"/>
      <c r="D42" s="45"/>
      <c r="E42" s="1883"/>
      <c r="F42" s="1884"/>
      <c r="G42" s="1885"/>
      <c r="H42" s="1886"/>
      <c r="I42" s="1271">
        <f>(I43+I44)/2</f>
        <v>4.3949999999999996</v>
      </c>
      <c r="J42" s="830">
        <v>4</v>
      </c>
      <c r="K42" s="1272">
        <f>(K43+K44)/2</f>
        <v>4.4550000000000001</v>
      </c>
      <c r="L42" s="830">
        <v>4</v>
      </c>
      <c r="M42" s="689" t="s">
        <v>17</v>
      </c>
    </row>
    <row r="43" spans="1:13" ht="18.75" customHeight="1">
      <c r="A43" s="52"/>
      <c r="B43" s="1888" t="s">
        <v>586</v>
      </c>
      <c r="C43" s="686"/>
      <c r="D43" s="45"/>
      <c r="E43" s="1881" t="s">
        <v>931</v>
      </c>
      <c r="F43" s="1882" t="s">
        <v>930</v>
      </c>
      <c r="G43" s="1881" t="s">
        <v>931</v>
      </c>
      <c r="H43" s="1882" t="s">
        <v>930</v>
      </c>
      <c r="I43" s="688">
        <v>4.4000000000000004</v>
      </c>
      <c r="J43" s="830">
        <v>4</v>
      </c>
      <c r="K43" s="688">
        <v>4.3899999999999997</v>
      </c>
      <c r="L43" s="830">
        <v>4</v>
      </c>
      <c r="M43" s="689" t="s">
        <v>17</v>
      </c>
    </row>
    <row r="44" spans="1:13" ht="19.5" customHeight="1">
      <c r="A44" s="52"/>
      <c r="B44" s="1888" t="s">
        <v>587</v>
      </c>
      <c r="C44" s="686"/>
      <c r="D44" s="45"/>
      <c r="E44" s="1881" t="s">
        <v>931</v>
      </c>
      <c r="F44" s="1882" t="s">
        <v>930</v>
      </c>
      <c r="G44" s="1881" t="s">
        <v>931</v>
      </c>
      <c r="H44" s="1882" t="s">
        <v>930</v>
      </c>
      <c r="I44" s="688">
        <v>4.3899999999999997</v>
      </c>
      <c r="J44" s="830">
        <v>4</v>
      </c>
      <c r="K44" s="688">
        <v>4.5199999999999996</v>
      </c>
      <c r="L44" s="1611">
        <v>5</v>
      </c>
      <c r="M44" s="689" t="s">
        <v>17</v>
      </c>
    </row>
    <row r="45" spans="1:13" ht="18.75" customHeight="1">
      <c r="A45" s="52"/>
      <c r="B45" s="1889" t="s">
        <v>566</v>
      </c>
      <c r="C45" s="46"/>
      <c r="D45" s="45"/>
      <c r="E45" s="1475" t="s">
        <v>1009</v>
      </c>
      <c r="F45" s="1476" t="s">
        <v>1010</v>
      </c>
      <c r="G45" s="1475" t="s">
        <v>1009</v>
      </c>
      <c r="H45" s="1476" t="s">
        <v>1010</v>
      </c>
      <c r="I45" s="1475" t="s">
        <v>1009</v>
      </c>
      <c r="J45" s="1476" t="s">
        <v>1010</v>
      </c>
      <c r="K45" s="1475" t="s">
        <v>1009</v>
      </c>
      <c r="L45" s="1476" t="s">
        <v>1010</v>
      </c>
      <c r="M45" s="1146"/>
    </row>
    <row r="46" spans="1:13" ht="17.45" customHeight="1">
      <c r="A46" s="45"/>
      <c r="B46" s="1143" t="s">
        <v>75</v>
      </c>
      <c r="C46" s="46"/>
      <c r="D46" s="46"/>
      <c r="E46" s="1373">
        <v>4.45</v>
      </c>
      <c r="F46" s="1374">
        <v>4</v>
      </c>
      <c r="G46" s="1375">
        <v>4.5</v>
      </c>
      <c r="H46" s="1374">
        <v>5</v>
      </c>
      <c r="I46" s="1376">
        <v>4.3899999999999997</v>
      </c>
      <c r="J46" s="1374">
        <v>4</v>
      </c>
      <c r="K46" s="1377"/>
      <c r="L46" s="1273"/>
      <c r="M46" s="1148"/>
    </row>
    <row r="47" spans="1:13" ht="18" customHeight="1">
      <c r="A47" s="45"/>
      <c r="B47" s="1479" t="s">
        <v>588</v>
      </c>
      <c r="C47" s="46"/>
      <c r="D47" s="46"/>
      <c r="E47" s="2187"/>
      <c r="F47" s="2188"/>
      <c r="G47" s="2187"/>
      <c r="H47" s="2188"/>
      <c r="I47" s="2187"/>
      <c r="J47" s="2188"/>
      <c r="K47" s="2187"/>
      <c r="L47" s="2188"/>
      <c r="M47" s="689"/>
    </row>
    <row r="48" spans="1:13" ht="18" customHeight="1">
      <c r="A48" s="45"/>
      <c r="B48" s="1479" t="s">
        <v>589</v>
      </c>
      <c r="C48" s="46"/>
      <c r="D48" s="46"/>
      <c r="E48" s="2187"/>
      <c r="F48" s="2188"/>
      <c r="G48" s="2187"/>
      <c r="H48" s="2188"/>
      <c r="I48" s="2187"/>
      <c r="J48" s="2188"/>
      <c r="K48" s="2187"/>
      <c r="L48" s="2188"/>
      <c r="M48" s="689"/>
    </row>
    <row r="49" spans="1:13" ht="18" customHeight="1">
      <c r="A49" s="45"/>
      <c r="B49" s="1479" t="s">
        <v>590</v>
      </c>
      <c r="C49" s="46"/>
      <c r="D49" s="46"/>
      <c r="E49" s="2187"/>
      <c r="F49" s="2188"/>
      <c r="G49" s="2187"/>
      <c r="H49" s="2188"/>
      <c r="I49" s="2187"/>
      <c r="J49" s="2188"/>
      <c r="K49" s="2187"/>
      <c r="L49" s="2188"/>
      <c r="M49" s="689"/>
    </row>
    <row r="50" spans="1:13" ht="18" customHeight="1">
      <c r="A50" s="45"/>
      <c r="B50" s="1480" t="s">
        <v>591</v>
      </c>
      <c r="C50" s="46"/>
      <c r="D50" s="46"/>
      <c r="E50" s="2189"/>
      <c r="F50" s="2190"/>
      <c r="G50" s="2189"/>
      <c r="H50" s="2190"/>
      <c r="I50" s="2189"/>
      <c r="J50" s="2190"/>
      <c r="K50" s="2189"/>
      <c r="L50" s="2190"/>
      <c r="M50" s="1151"/>
    </row>
    <row r="51" spans="1:13">
      <c r="A51" s="45"/>
      <c r="B51" s="1137" t="s">
        <v>74</v>
      </c>
      <c r="C51" s="46"/>
      <c r="D51" s="46"/>
      <c r="E51" s="1147">
        <f>(E52+E53)/2</f>
        <v>4.3650000000000002</v>
      </c>
      <c r="F51" s="1265">
        <v>4</v>
      </c>
      <c r="G51" s="1138">
        <f>(G52+G53)/2</f>
        <v>4.2799999999999994</v>
      </c>
      <c r="H51" s="1265">
        <v>4</v>
      </c>
      <c r="I51" s="1139">
        <f>(I52+I53)/2</f>
        <v>4.2</v>
      </c>
      <c r="J51" s="1265">
        <v>4</v>
      </c>
      <c r="K51" s="1140">
        <f>(K52+K53)/2</f>
        <v>4.1850000000000005</v>
      </c>
      <c r="L51" s="1265">
        <v>4</v>
      </c>
      <c r="M51" s="1141" t="s">
        <v>17</v>
      </c>
    </row>
    <row r="52" spans="1:13" ht="18.75" customHeight="1">
      <c r="A52" s="45"/>
      <c r="B52" s="1484" t="s">
        <v>592</v>
      </c>
      <c r="C52" s="46"/>
      <c r="D52" s="46"/>
      <c r="E52" s="688">
        <v>4.42</v>
      </c>
      <c r="F52" s="829">
        <v>4</v>
      </c>
      <c r="G52" s="688">
        <v>4.3499999999999996</v>
      </c>
      <c r="H52" s="829">
        <v>4</v>
      </c>
      <c r="I52" s="688">
        <v>4.12</v>
      </c>
      <c r="J52" s="830">
        <v>4</v>
      </c>
      <c r="K52" s="688">
        <v>4.32</v>
      </c>
      <c r="L52" s="830">
        <v>4</v>
      </c>
      <c r="M52" s="689" t="s">
        <v>17</v>
      </c>
    </row>
    <row r="53" spans="1:13">
      <c r="A53" s="45"/>
      <c r="B53" s="1485" t="s">
        <v>593</v>
      </c>
      <c r="C53" s="46"/>
      <c r="D53" s="46"/>
      <c r="E53" s="1149">
        <v>4.3099999999999996</v>
      </c>
      <c r="F53" s="1150">
        <v>4</v>
      </c>
      <c r="G53" s="1149">
        <v>4.21</v>
      </c>
      <c r="H53" s="1150">
        <v>4</v>
      </c>
      <c r="I53" s="1149">
        <v>4.28</v>
      </c>
      <c r="J53" s="1150">
        <v>4</v>
      </c>
      <c r="K53" s="1149">
        <v>4.05</v>
      </c>
      <c r="L53" s="1150">
        <v>4</v>
      </c>
      <c r="M53" s="1151" t="s">
        <v>17</v>
      </c>
    </row>
    <row r="54" spans="1:13" ht="18" customHeight="1">
      <c r="A54" s="45"/>
      <c r="B54" s="1478" t="s">
        <v>73</v>
      </c>
      <c r="C54" s="46"/>
      <c r="D54" s="46"/>
      <c r="E54" s="1881" t="s">
        <v>931</v>
      </c>
      <c r="F54" s="1882" t="s">
        <v>930</v>
      </c>
      <c r="G54" s="1379">
        <v>4.55</v>
      </c>
      <c r="H54" s="1380">
        <v>5</v>
      </c>
      <c r="I54" s="1379">
        <v>4.6100000000000003</v>
      </c>
      <c r="J54" s="1381">
        <v>5</v>
      </c>
      <c r="K54" s="1881" t="s">
        <v>931</v>
      </c>
      <c r="L54" s="1882" t="s">
        <v>930</v>
      </c>
      <c r="M54" s="1486"/>
    </row>
    <row r="55" spans="1:13" ht="18" customHeight="1">
      <c r="A55" s="45"/>
      <c r="B55" s="695"/>
      <c r="C55" s="696" t="s">
        <v>76</v>
      </c>
      <c r="D55" s="49"/>
      <c r="E55" s="1382">
        <f>(E39+E46+E51)/3</f>
        <v>4.4083333333333332</v>
      </c>
      <c r="F55" s="1383">
        <v>4</v>
      </c>
      <c r="G55" s="1384">
        <f>(G39+G46+G51+G54)/4</f>
        <v>4.4674999999999994</v>
      </c>
      <c r="H55" s="1383">
        <v>4</v>
      </c>
      <c r="I55" s="1385">
        <f>(I39+I40+I46+I51+I54)/5</f>
        <v>4.3605</v>
      </c>
      <c r="J55" s="1383">
        <v>4</v>
      </c>
      <c r="K55" s="1386">
        <f>(K39+K40+K51)/3</f>
        <v>4.2891666666666675</v>
      </c>
      <c r="L55" s="1383">
        <v>4</v>
      </c>
      <c r="M55" s="44" t="s">
        <v>17</v>
      </c>
    </row>
    <row r="56" spans="1:13" ht="17.45" customHeight="1">
      <c r="A56" s="67"/>
      <c r="B56" s="83"/>
      <c r="C56" s="1156"/>
      <c r="D56" s="84"/>
      <c r="E56" s="85"/>
      <c r="F56" s="73"/>
      <c r="G56" s="85"/>
      <c r="H56" s="73"/>
      <c r="I56" s="85"/>
      <c r="J56" s="73"/>
      <c r="K56" s="85"/>
      <c r="L56" s="73"/>
      <c r="M56" s="1821">
        <v>15</v>
      </c>
    </row>
    <row r="57" spans="1:13" ht="21">
      <c r="C57" s="38"/>
      <c r="F57" s="92" t="s">
        <v>578</v>
      </c>
      <c r="G57" s="38"/>
      <c r="L57" s="517"/>
      <c r="M57" s="697" t="s">
        <v>389</v>
      </c>
    </row>
    <row r="58" spans="1:13" ht="1.35" customHeight="1"/>
    <row r="59" spans="1:13" ht="18.399999999999999" customHeight="1">
      <c r="A59" s="44" t="s">
        <v>0</v>
      </c>
      <c r="B59" s="44" t="s">
        <v>92</v>
      </c>
      <c r="C59" s="44" t="s">
        <v>3</v>
      </c>
      <c r="D59" s="44" t="s">
        <v>16</v>
      </c>
      <c r="E59" s="88"/>
      <c r="F59" s="67"/>
      <c r="G59" s="40"/>
      <c r="H59" s="40"/>
      <c r="I59" s="67" t="s">
        <v>8</v>
      </c>
      <c r="J59" s="40"/>
      <c r="K59" s="40"/>
      <c r="L59" s="76"/>
      <c r="M59" s="41" t="s">
        <v>33</v>
      </c>
    </row>
    <row r="60" spans="1:13" ht="18.399999999999999" customHeight="1">
      <c r="A60" s="45"/>
      <c r="B60" s="45" t="s">
        <v>103</v>
      </c>
      <c r="C60" s="45" t="s">
        <v>597</v>
      </c>
      <c r="D60" s="45" t="s">
        <v>15</v>
      </c>
      <c r="E60" s="2311" t="s">
        <v>4</v>
      </c>
      <c r="F60" s="2312"/>
      <c r="G60" s="2313" t="s">
        <v>5</v>
      </c>
      <c r="H60" s="2314"/>
      <c r="I60" s="2315" t="s">
        <v>6</v>
      </c>
      <c r="J60" s="2316"/>
      <c r="K60" s="2317" t="s">
        <v>7</v>
      </c>
      <c r="L60" s="2318"/>
      <c r="M60" s="42" t="s">
        <v>32</v>
      </c>
    </row>
    <row r="61" spans="1:13" ht="18" customHeight="1">
      <c r="A61" s="47"/>
      <c r="B61" s="48"/>
      <c r="C61" s="48"/>
      <c r="D61" s="47"/>
      <c r="E61" s="65" t="s">
        <v>93</v>
      </c>
      <c r="F61" s="145" t="s">
        <v>94</v>
      </c>
      <c r="G61" s="78" t="s">
        <v>93</v>
      </c>
      <c r="H61" s="144" t="s">
        <v>94</v>
      </c>
      <c r="I61" s="65" t="s">
        <v>93</v>
      </c>
      <c r="J61" s="81" t="s">
        <v>94</v>
      </c>
      <c r="K61" s="65" t="s">
        <v>93</v>
      </c>
      <c r="L61" s="786" t="s">
        <v>94</v>
      </c>
      <c r="M61" s="43" t="s">
        <v>11</v>
      </c>
    </row>
    <row r="62" spans="1:13" ht="18.75" customHeight="1">
      <c r="A62" s="45"/>
      <c r="B62" s="1755" t="s">
        <v>97</v>
      </c>
      <c r="C62" s="970" t="s">
        <v>598</v>
      </c>
      <c r="D62" s="64" t="s">
        <v>77</v>
      </c>
      <c r="E62" s="1738">
        <f>(E65+E67)/2</f>
        <v>4.2699999999999996</v>
      </c>
      <c r="F62" s="685">
        <v>4</v>
      </c>
      <c r="G62" s="1739">
        <f>(G65+G67)/2</f>
        <v>4.57</v>
      </c>
      <c r="H62" s="685">
        <v>4</v>
      </c>
      <c r="I62" s="1740">
        <f>(I65+I67)/2</f>
        <v>4.3550000000000004</v>
      </c>
      <c r="J62" s="685">
        <v>4</v>
      </c>
      <c r="K62" s="1741">
        <f>(K65+K69)/2</f>
        <v>4.57</v>
      </c>
      <c r="L62" s="685">
        <v>5</v>
      </c>
      <c r="M62" s="80" t="s">
        <v>17</v>
      </c>
    </row>
    <row r="63" spans="1:13" ht="17.45" customHeight="1">
      <c r="A63" s="45"/>
      <c r="B63" s="1756"/>
      <c r="C63" s="970" t="s">
        <v>863</v>
      </c>
      <c r="D63" s="45" t="s">
        <v>95</v>
      </c>
      <c r="E63" s="827"/>
      <c r="F63" s="138"/>
      <c r="G63" s="826"/>
      <c r="H63" s="128"/>
      <c r="I63" s="833"/>
      <c r="J63" s="133"/>
      <c r="K63" s="835"/>
      <c r="L63" s="780"/>
      <c r="M63" s="45"/>
    </row>
    <row r="64" spans="1:13" ht="15.75" customHeight="1">
      <c r="A64" s="45"/>
      <c r="B64" s="1756"/>
      <c r="C64" s="970" t="s">
        <v>864</v>
      </c>
      <c r="D64" s="46"/>
      <c r="E64" s="827"/>
      <c r="F64" s="138"/>
      <c r="G64" s="826"/>
      <c r="H64" s="128"/>
      <c r="I64" s="833"/>
      <c r="J64" s="133"/>
      <c r="K64" s="835"/>
      <c r="L64" s="780"/>
      <c r="M64" s="45"/>
    </row>
    <row r="65" spans="1:13" ht="15.75" customHeight="1">
      <c r="A65" s="45"/>
      <c r="B65" s="1477"/>
      <c r="C65" s="1734" t="s">
        <v>1022</v>
      </c>
      <c r="D65" s="46"/>
      <c r="E65" s="1753">
        <v>4.25</v>
      </c>
      <c r="F65" s="685">
        <v>4</v>
      </c>
      <c r="G65" s="1752">
        <v>4.57</v>
      </c>
      <c r="H65" s="685">
        <v>5</v>
      </c>
      <c r="I65" s="1752">
        <v>4.34</v>
      </c>
      <c r="J65" s="685">
        <v>4</v>
      </c>
      <c r="K65" s="1752">
        <v>4.57</v>
      </c>
      <c r="L65" s="685">
        <v>5</v>
      </c>
      <c r="M65" s="1742"/>
    </row>
    <row r="66" spans="1:13" ht="17.45" customHeight="1">
      <c r="A66" s="45"/>
      <c r="B66" s="1477"/>
      <c r="C66" s="1735" t="s">
        <v>1015</v>
      </c>
      <c r="D66" s="46"/>
      <c r="E66" s="1754"/>
      <c r="F66" s="1744"/>
      <c r="G66" s="1745"/>
      <c r="H66" s="1746"/>
      <c r="I66" s="1747"/>
      <c r="J66" s="1748"/>
      <c r="K66" s="1749"/>
      <c r="L66" s="1750"/>
      <c r="M66" s="1751"/>
    </row>
    <row r="67" spans="1:13" ht="18.75" customHeight="1">
      <c r="A67" s="45"/>
      <c r="B67" s="1477"/>
      <c r="C67" s="1664" t="s">
        <v>1012</v>
      </c>
      <c r="D67" s="46"/>
      <c r="E67" s="71">
        <v>4.29</v>
      </c>
      <c r="F67" s="80">
        <v>4</v>
      </c>
      <c r="G67" s="71">
        <v>4.57</v>
      </c>
      <c r="H67" s="80">
        <v>5</v>
      </c>
      <c r="I67" s="71">
        <v>4.37</v>
      </c>
      <c r="J67" s="80">
        <v>4</v>
      </c>
      <c r="K67" s="835"/>
      <c r="L67" s="780"/>
      <c r="M67" s="45"/>
    </row>
    <row r="68" spans="1:13" ht="18.75" customHeight="1">
      <c r="A68" s="45"/>
      <c r="B68" s="1477"/>
      <c r="C68" s="1737" t="s">
        <v>91</v>
      </c>
      <c r="D68" s="46"/>
      <c r="E68" s="1743"/>
      <c r="F68" s="1744"/>
      <c r="G68" s="1745"/>
      <c r="H68" s="1746"/>
      <c r="I68" s="1747"/>
      <c r="J68" s="1748"/>
      <c r="K68" s="1749"/>
      <c r="L68" s="1750"/>
      <c r="M68" s="1751"/>
    </row>
    <row r="69" spans="1:13" ht="18.75" customHeight="1">
      <c r="A69" s="47"/>
      <c r="B69" s="1477"/>
      <c r="C69" s="1736" t="s">
        <v>1013</v>
      </c>
      <c r="D69" s="46"/>
      <c r="E69" s="827"/>
      <c r="F69" s="138"/>
      <c r="G69" s="826"/>
      <c r="H69" s="128"/>
      <c r="I69" s="833"/>
      <c r="J69" s="133"/>
      <c r="K69" s="71">
        <v>4.57</v>
      </c>
      <c r="L69" s="80">
        <v>5</v>
      </c>
      <c r="M69" s="45"/>
    </row>
    <row r="70" spans="1:13" ht="18.75" customHeight="1">
      <c r="A70" s="80">
        <v>3</v>
      </c>
      <c r="B70" s="146" t="s">
        <v>47</v>
      </c>
      <c r="C70" s="49" t="s">
        <v>598</v>
      </c>
      <c r="D70" s="64" t="s">
        <v>77</v>
      </c>
      <c r="E70" s="77">
        <v>4.43</v>
      </c>
      <c r="F70" s="82">
        <v>4</v>
      </c>
      <c r="G70" s="77">
        <v>4.29</v>
      </c>
      <c r="H70" s="840">
        <v>4</v>
      </c>
      <c r="I70" s="77">
        <v>4.2</v>
      </c>
      <c r="J70" s="82">
        <v>4</v>
      </c>
      <c r="K70" s="77">
        <v>4.2699999999999996</v>
      </c>
      <c r="L70" s="82">
        <v>4</v>
      </c>
      <c r="M70" s="44" t="s">
        <v>17</v>
      </c>
    </row>
    <row r="71" spans="1:13" ht="17.45" customHeight="1">
      <c r="A71" s="80"/>
      <c r="B71" s="372" t="s">
        <v>46</v>
      </c>
      <c r="C71" s="46" t="s">
        <v>599</v>
      </c>
      <c r="D71" s="45" t="s">
        <v>95</v>
      </c>
      <c r="E71" s="827"/>
      <c r="F71" s="138"/>
      <c r="G71" s="826"/>
      <c r="H71" s="128"/>
      <c r="I71" s="833"/>
      <c r="J71" s="133"/>
      <c r="K71" s="835"/>
      <c r="L71" s="780"/>
      <c r="M71" s="45"/>
    </row>
    <row r="72" spans="1:13" ht="17.45" customHeight="1">
      <c r="A72" s="80"/>
      <c r="B72" s="79"/>
      <c r="C72" s="46" t="s">
        <v>600</v>
      </c>
      <c r="D72" s="45"/>
      <c r="E72" s="827"/>
      <c r="F72" s="138"/>
      <c r="G72" s="826"/>
      <c r="H72" s="128"/>
      <c r="I72" s="833"/>
      <c r="J72" s="133"/>
      <c r="K72" s="835"/>
      <c r="L72" s="780"/>
      <c r="M72" s="45"/>
    </row>
    <row r="73" spans="1:13" ht="17.45" customHeight="1">
      <c r="A73" s="80"/>
      <c r="B73" s="79"/>
      <c r="C73" s="46" t="s">
        <v>520</v>
      </c>
      <c r="D73" s="45"/>
      <c r="E73" s="827"/>
      <c r="F73" s="138"/>
      <c r="G73" s="826"/>
      <c r="H73" s="128"/>
      <c r="I73" s="833"/>
      <c r="J73" s="133"/>
      <c r="K73" s="835"/>
      <c r="L73" s="780"/>
      <c r="M73" s="45"/>
    </row>
    <row r="74" spans="1:13" ht="17.45" customHeight="1">
      <c r="A74" s="82">
        <v>4</v>
      </c>
      <c r="B74" s="146" t="s">
        <v>104</v>
      </c>
      <c r="C74" s="49" t="s">
        <v>598</v>
      </c>
      <c r="D74" s="64" t="s">
        <v>77</v>
      </c>
      <c r="E74" s="77">
        <v>4.22</v>
      </c>
      <c r="F74" s="82">
        <v>4</v>
      </c>
      <c r="G74" s="77">
        <v>4.3099999999999996</v>
      </c>
      <c r="H74" s="82">
        <v>4</v>
      </c>
      <c r="I74" s="77">
        <v>4.32</v>
      </c>
      <c r="J74" s="82">
        <v>4</v>
      </c>
      <c r="K74" s="77">
        <v>4.3499999999999996</v>
      </c>
      <c r="L74" s="82">
        <v>4</v>
      </c>
      <c r="M74" s="44" t="s">
        <v>17</v>
      </c>
    </row>
    <row r="75" spans="1:13" ht="17.45" customHeight="1">
      <c r="A75" s="80"/>
      <c r="B75" s="79"/>
      <c r="C75" s="46" t="s">
        <v>599</v>
      </c>
      <c r="D75" s="45" t="s">
        <v>95</v>
      </c>
      <c r="E75" s="827"/>
      <c r="F75" s="138"/>
      <c r="G75" s="826"/>
      <c r="H75" s="128"/>
      <c r="I75" s="833"/>
      <c r="J75" s="133"/>
      <c r="K75" s="835"/>
      <c r="L75" s="780"/>
      <c r="M75" s="45"/>
    </row>
    <row r="76" spans="1:13" ht="17.45" customHeight="1">
      <c r="A76" s="336"/>
      <c r="B76" s="449"/>
      <c r="C76" s="48" t="s">
        <v>601</v>
      </c>
      <c r="D76" s="47"/>
      <c r="E76" s="837"/>
      <c r="F76" s="139"/>
      <c r="G76" s="839"/>
      <c r="H76" s="129"/>
      <c r="I76" s="838"/>
      <c r="J76" s="134"/>
      <c r="K76" s="836"/>
      <c r="L76" s="781"/>
      <c r="M76" s="47"/>
    </row>
    <row r="77" spans="1:13">
      <c r="A77" s="82">
        <v>5</v>
      </c>
      <c r="B77" s="1487" t="s">
        <v>105</v>
      </c>
      <c r="C77" s="1857" t="s">
        <v>598</v>
      </c>
      <c r="D77" s="64" t="s">
        <v>77</v>
      </c>
      <c r="E77" s="77"/>
      <c r="F77" s="77"/>
      <c r="G77" s="77"/>
      <c r="H77" s="77"/>
      <c r="I77" s="77">
        <v>4.5999999999999996</v>
      </c>
      <c r="J77" s="82">
        <v>5</v>
      </c>
      <c r="K77" s="1890">
        <v>4.46</v>
      </c>
      <c r="L77" s="1891">
        <v>4</v>
      </c>
      <c r="M77" s="44"/>
    </row>
    <row r="78" spans="1:13" ht="16.5" customHeight="1">
      <c r="A78" s="45"/>
      <c r="B78" s="1488"/>
      <c r="C78" s="970" t="s">
        <v>599</v>
      </c>
      <c r="D78" s="45" t="s">
        <v>95</v>
      </c>
      <c r="E78" s="827"/>
      <c r="F78" s="138"/>
      <c r="G78" s="826"/>
      <c r="H78" s="128"/>
      <c r="I78" s="833"/>
      <c r="J78" s="133"/>
      <c r="K78" s="835"/>
      <c r="L78" s="780"/>
      <c r="M78" s="45"/>
    </row>
    <row r="79" spans="1:13" ht="16.5" customHeight="1">
      <c r="A79" s="47"/>
      <c r="B79" s="449"/>
      <c r="C79" s="1858" t="s">
        <v>602</v>
      </c>
      <c r="D79" s="47"/>
      <c r="E79" s="837"/>
      <c r="F79" s="139"/>
      <c r="G79" s="839"/>
      <c r="H79" s="129"/>
      <c r="I79" s="838"/>
      <c r="J79" s="134"/>
      <c r="K79" s="836"/>
      <c r="L79" s="781"/>
      <c r="M79" s="47"/>
    </row>
    <row r="80" spans="1:13" ht="18" customHeight="1">
      <c r="A80" s="82">
        <v>6</v>
      </c>
      <c r="B80" s="146" t="s">
        <v>603</v>
      </c>
      <c r="C80" s="49" t="s">
        <v>598</v>
      </c>
      <c r="D80" s="64" t="s">
        <v>77</v>
      </c>
      <c r="E80" s="77">
        <v>5</v>
      </c>
      <c r="F80" s="840">
        <v>5</v>
      </c>
      <c r="G80" s="77">
        <v>5</v>
      </c>
      <c r="H80" s="840">
        <v>5</v>
      </c>
      <c r="I80" s="77">
        <v>5</v>
      </c>
      <c r="J80" s="840">
        <v>5</v>
      </c>
      <c r="K80" s="77">
        <v>5</v>
      </c>
      <c r="L80" s="840">
        <v>5</v>
      </c>
      <c r="M80" s="44" t="s">
        <v>17</v>
      </c>
    </row>
    <row r="81" spans="1:13" ht="18" customHeight="1">
      <c r="A81" s="45"/>
      <c r="B81" s="372" t="s">
        <v>604</v>
      </c>
      <c r="C81" s="46" t="s">
        <v>599</v>
      </c>
      <c r="D81" s="45" t="s">
        <v>95</v>
      </c>
      <c r="E81" s="827"/>
      <c r="F81" s="138"/>
      <c r="G81" s="826"/>
      <c r="H81" s="128"/>
      <c r="I81" s="833"/>
      <c r="J81" s="133"/>
      <c r="K81" s="835"/>
      <c r="L81" s="780"/>
      <c r="M81" s="45"/>
    </row>
    <row r="82" spans="1:13" ht="18" customHeight="1">
      <c r="A82" s="45"/>
      <c r="B82" s="372" t="s">
        <v>605</v>
      </c>
      <c r="C82" s="46" t="s">
        <v>609</v>
      </c>
      <c r="D82" s="45"/>
      <c r="E82" s="827"/>
      <c r="F82" s="138"/>
      <c r="G82" s="826"/>
      <c r="H82" s="128"/>
      <c r="I82" s="833"/>
      <c r="J82" s="133"/>
      <c r="K82" s="835"/>
      <c r="L82" s="780"/>
      <c r="M82" s="45"/>
    </row>
    <row r="83" spans="1:13" ht="18" customHeight="1">
      <c r="A83" s="45"/>
      <c r="B83" s="372" t="s">
        <v>606</v>
      </c>
      <c r="C83" s="46" t="s">
        <v>517</v>
      </c>
      <c r="D83" s="45"/>
      <c r="E83" s="827"/>
      <c r="F83" s="138"/>
      <c r="G83" s="826"/>
      <c r="H83" s="128"/>
      <c r="I83" s="833"/>
      <c r="J83" s="133"/>
      <c r="K83" s="835"/>
      <c r="L83" s="780"/>
      <c r="M83" s="45"/>
    </row>
    <row r="84" spans="1:13" ht="18" customHeight="1">
      <c r="A84" s="45"/>
      <c r="B84" s="372" t="s">
        <v>607</v>
      </c>
      <c r="C84" s="46"/>
      <c r="D84" s="45"/>
      <c r="E84" s="827"/>
      <c r="F84" s="138"/>
      <c r="G84" s="826"/>
      <c r="H84" s="128"/>
      <c r="I84" s="833"/>
      <c r="J84" s="133"/>
      <c r="K84" s="835"/>
      <c r="L84" s="780"/>
      <c r="M84" s="45"/>
    </row>
    <row r="85" spans="1:13" ht="18" customHeight="1">
      <c r="A85" s="47"/>
      <c r="B85" s="373" t="s">
        <v>608</v>
      </c>
      <c r="C85" s="48"/>
      <c r="D85" s="47"/>
      <c r="E85" s="837"/>
      <c r="F85" s="139"/>
      <c r="G85" s="839"/>
      <c r="H85" s="129"/>
      <c r="I85" s="838"/>
      <c r="J85" s="134"/>
      <c r="K85" s="836"/>
      <c r="L85" s="781"/>
      <c r="M85" s="47"/>
    </row>
    <row r="86" spans="1:13" ht="21.75" customHeight="1">
      <c r="A86" s="67"/>
      <c r="B86" s="698"/>
      <c r="C86" s="84"/>
      <c r="D86" s="67"/>
      <c r="E86" s="85"/>
      <c r="F86" s="73"/>
      <c r="G86" s="85"/>
      <c r="H86" s="73"/>
      <c r="I86" s="85"/>
      <c r="J86" s="73"/>
      <c r="K86" s="85"/>
      <c r="L86" s="73"/>
      <c r="M86" s="1822">
        <v>16</v>
      </c>
    </row>
    <row r="87" spans="1:13" ht="21">
      <c r="C87" s="38"/>
      <c r="F87" s="92" t="s">
        <v>578</v>
      </c>
      <c r="G87" s="38"/>
      <c r="L87" s="517"/>
      <c r="M87" s="697" t="s">
        <v>390</v>
      </c>
    </row>
    <row r="88" spans="1:13" ht="1.35" customHeight="1"/>
    <row r="89" spans="1:13" ht="18.399999999999999" customHeight="1">
      <c r="A89" s="44" t="s">
        <v>0</v>
      </c>
      <c r="B89" s="44" t="s">
        <v>92</v>
      </c>
      <c r="C89" s="44" t="s">
        <v>3</v>
      </c>
      <c r="D89" s="44" t="s">
        <v>16</v>
      </c>
      <c r="E89" s="88"/>
      <c r="F89" s="67"/>
      <c r="G89" s="40"/>
      <c r="H89" s="40"/>
      <c r="I89" s="67" t="s">
        <v>8</v>
      </c>
      <c r="J89" s="40"/>
      <c r="K89" s="40"/>
      <c r="L89" s="76"/>
      <c r="M89" s="41" t="s">
        <v>33</v>
      </c>
    </row>
    <row r="90" spans="1:13" ht="18.399999999999999" customHeight="1">
      <c r="A90" s="45"/>
      <c r="B90" s="45" t="s">
        <v>103</v>
      </c>
      <c r="C90" s="45" t="s">
        <v>610</v>
      </c>
      <c r="D90" s="45" t="s">
        <v>15</v>
      </c>
      <c r="E90" s="2311" t="s">
        <v>4</v>
      </c>
      <c r="F90" s="2312"/>
      <c r="G90" s="2313" t="s">
        <v>5</v>
      </c>
      <c r="H90" s="2314"/>
      <c r="I90" s="2315" t="s">
        <v>6</v>
      </c>
      <c r="J90" s="2316"/>
      <c r="K90" s="2317" t="s">
        <v>7</v>
      </c>
      <c r="L90" s="2318"/>
      <c r="M90" s="42" t="s">
        <v>32</v>
      </c>
    </row>
    <row r="91" spans="1:13" ht="18" customHeight="1">
      <c r="A91" s="47"/>
      <c r="B91" s="48"/>
      <c r="C91" s="48"/>
      <c r="D91" s="47"/>
      <c r="E91" s="65" t="s">
        <v>93</v>
      </c>
      <c r="F91" s="145" t="s">
        <v>94</v>
      </c>
      <c r="G91" s="78" t="s">
        <v>93</v>
      </c>
      <c r="H91" s="144" t="s">
        <v>94</v>
      </c>
      <c r="I91" s="65" t="s">
        <v>93</v>
      </c>
      <c r="J91" s="81" t="s">
        <v>94</v>
      </c>
      <c r="K91" s="65" t="s">
        <v>93</v>
      </c>
      <c r="L91" s="786" t="s">
        <v>94</v>
      </c>
      <c r="M91" s="42" t="s">
        <v>11</v>
      </c>
    </row>
    <row r="92" spans="1:13" ht="18.75" customHeight="1">
      <c r="A92" s="330">
        <v>1</v>
      </c>
      <c r="B92" s="331" t="s">
        <v>250</v>
      </c>
      <c r="C92" s="332"/>
      <c r="D92" s="333"/>
      <c r="E92" s="334"/>
      <c r="F92" s="335"/>
      <c r="G92" s="334"/>
      <c r="H92" s="335"/>
      <c r="I92" s="334"/>
      <c r="J92" s="330"/>
      <c r="K92" s="335"/>
      <c r="L92" s="335"/>
      <c r="M92" s="335"/>
    </row>
    <row r="93" spans="1:13" ht="20.25" customHeight="1">
      <c r="A93" s="45"/>
      <c r="B93" s="1136" t="s">
        <v>96</v>
      </c>
      <c r="C93" s="49" t="s">
        <v>611</v>
      </c>
      <c r="D93" s="64" t="s">
        <v>101</v>
      </c>
      <c r="E93" s="514" t="s">
        <v>1009</v>
      </c>
      <c r="F93" s="1308" t="s">
        <v>1010</v>
      </c>
      <c r="G93" s="514" t="s">
        <v>1009</v>
      </c>
      <c r="H93" s="1308" t="s">
        <v>1010</v>
      </c>
      <c r="I93" s="514" t="s">
        <v>1009</v>
      </c>
      <c r="J93" s="1308" t="s">
        <v>1010</v>
      </c>
      <c r="K93" s="1880" t="s">
        <v>928</v>
      </c>
      <c r="L93" s="1892" t="s">
        <v>929</v>
      </c>
      <c r="M93" s="65"/>
    </row>
    <row r="94" spans="1:13" ht="18.75" customHeight="1">
      <c r="A94" s="45"/>
      <c r="B94" s="372" t="s">
        <v>69</v>
      </c>
      <c r="C94" s="46" t="s">
        <v>612</v>
      </c>
      <c r="D94" s="45" t="s">
        <v>102</v>
      </c>
      <c r="E94" s="1309" t="s">
        <v>1009</v>
      </c>
      <c r="F94" s="1310" t="s">
        <v>1010</v>
      </c>
      <c r="G94" s="1309" t="s">
        <v>1009</v>
      </c>
      <c r="H94" s="1310" t="s">
        <v>1010</v>
      </c>
      <c r="I94" s="1309" t="s">
        <v>1009</v>
      </c>
      <c r="J94" s="1310" t="s">
        <v>1010</v>
      </c>
      <c r="K94" s="1309" t="s">
        <v>1009</v>
      </c>
      <c r="L94" s="1310" t="s">
        <v>1010</v>
      </c>
      <c r="M94" s="45"/>
    </row>
    <row r="95" spans="1:13" ht="18.75" customHeight="1">
      <c r="A95" s="45"/>
      <c r="B95" s="79"/>
      <c r="C95" s="46" t="s">
        <v>613</v>
      </c>
      <c r="D95" s="70"/>
      <c r="E95" s="1314"/>
      <c r="F95" s="1315"/>
      <c r="G95" s="1314"/>
      <c r="H95" s="1315"/>
      <c r="I95" s="1314"/>
      <c r="J95" s="1315"/>
      <c r="K95" s="1314"/>
      <c r="L95" s="1315"/>
      <c r="M95" s="45"/>
    </row>
    <row r="96" spans="1:13" ht="20.25" customHeight="1">
      <c r="A96" s="45"/>
      <c r="B96" s="79"/>
      <c r="C96" s="48" t="s">
        <v>614</v>
      </c>
      <c r="D96" s="565"/>
      <c r="E96" s="1314"/>
      <c r="F96" s="1316"/>
      <c r="G96" s="346"/>
      <c r="H96" s="1315"/>
      <c r="I96" s="1314"/>
      <c r="J96" s="1316"/>
      <c r="K96" s="346"/>
      <c r="L96" s="1315"/>
      <c r="M96" s="45"/>
    </row>
    <row r="97" spans="1:13" ht="18.75" customHeight="1">
      <c r="A97" s="45"/>
      <c r="B97" s="75"/>
      <c r="C97" s="87" t="s">
        <v>76</v>
      </c>
      <c r="D97" s="65"/>
      <c r="E97" s="514" t="s">
        <v>931</v>
      </c>
      <c r="F97" s="1308" t="s">
        <v>930</v>
      </c>
      <c r="G97" s="514" t="s">
        <v>931</v>
      </c>
      <c r="H97" s="1308" t="s">
        <v>930</v>
      </c>
      <c r="I97" s="514" t="s">
        <v>931</v>
      </c>
      <c r="J97" s="1308" t="s">
        <v>930</v>
      </c>
      <c r="K97" s="514" t="s">
        <v>931</v>
      </c>
      <c r="L97" s="1308" t="s">
        <v>930</v>
      </c>
      <c r="M97" s="65"/>
    </row>
    <row r="98" spans="1:13" ht="20.25" customHeight="1">
      <c r="A98" s="330">
        <v>2</v>
      </c>
      <c r="B98" s="331" t="s">
        <v>251</v>
      </c>
      <c r="C98" s="332"/>
      <c r="D98" s="335"/>
      <c r="E98" s="334"/>
      <c r="F98" s="330"/>
      <c r="G98" s="334"/>
      <c r="H98" s="330"/>
      <c r="I98" s="334"/>
      <c r="J98" s="330"/>
      <c r="K98" s="334"/>
      <c r="L98" s="330"/>
      <c r="M98" s="335"/>
    </row>
    <row r="99" spans="1:13" ht="19.5" customHeight="1">
      <c r="A99" s="45"/>
      <c r="B99" s="146" t="s">
        <v>100</v>
      </c>
      <c r="C99" s="49" t="s">
        <v>615</v>
      </c>
      <c r="D99" s="64" t="s">
        <v>101</v>
      </c>
      <c r="E99" s="514" t="s">
        <v>1009</v>
      </c>
      <c r="F99" s="1308" t="s">
        <v>1010</v>
      </c>
      <c r="G99" s="514" t="s">
        <v>1009</v>
      </c>
      <c r="H99" s="1308" t="s">
        <v>1010</v>
      </c>
      <c r="I99" s="514" t="s">
        <v>1009</v>
      </c>
      <c r="J99" s="1308" t="s">
        <v>1010</v>
      </c>
      <c r="K99" s="514" t="s">
        <v>1009</v>
      </c>
      <c r="L99" s="1308" t="s">
        <v>1010</v>
      </c>
      <c r="M99" s="44"/>
    </row>
    <row r="100" spans="1:13" ht="19.5" customHeight="1">
      <c r="A100" s="45"/>
      <c r="B100" s="1143" t="s">
        <v>71</v>
      </c>
      <c r="C100" s="46" t="s">
        <v>617</v>
      </c>
      <c r="D100" s="45" t="s">
        <v>102</v>
      </c>
      <c r="E100" s="1309" t="s">
        <v>1009</v>
      </c>
      <c r="F100" s="1310" t="s">
        <v>1010</v>
      </c>
      <c r="G100" s="1309" t="s">
        <v>1009</v>
      </c>
      <c r="H100" s="1310" t="s">
        <v>1010</v>
      </c>
      <c r="I100" s="1309" t="s">
        <v>1009</v>
      </c>
      <c r="J100" s="1310" t="s">
        <v>1010</v>
      </c>
      <c r="K100" s="1309" t="s">
        <v>1009</v>
      </c>
      <c r="L100" s="1310" t="s">
        <v>1010</v>
      </c>
      <c r="M100" s="1148"/>
    </row>
    <row r="101" spans="1:13" ht="19.5" customHeight="1">
      <c r="A101" s="52"/>
      <c r="B101" s="1207" t="s">
        <v>584</v>
      </c>
      <c r="C101" s="46" t="s">
        <v>616</v>
      </c>
      <c r="D101" s="45"/>
      <c r="E101" s="1311"/>
      <c r="F101" s="1312"/>
      <c r="G101" s="1311"/>
      <c r="H101" s="1312"/>
      <c r="I101" s="688"/>
      <c r="J101" s="830"/>
      <c r="K101" s="688"/>
      <c r="L101" s="830"/>
      <c r="M101" s="689"/>
    </row>
    <row r="102" spans="1:13" ht="19.5" customHeight="1">
      <c r="A102" s="52"/>
      <c r="B102" s="1207" t="s">
        <v>585</v>
      </c>
      <c r="C102" s="686"/>
      <c r="D102" s="45"/>
      <c r="E102" s="1313"/>
      <c r="F102" s="831"/>
      <c r="G102" s="1313"/>
      <c r="H102" s="830"/>
      <c r="I102" s="1313"/>
      <c r="J102" s="830"/>
      <c r="K102" s="1313"/>
      <c r="L102" s="830"/>
      <c r="M102" s="689"/>
    </row>
    <row r="103" spans="1:13" ht="19.5" customHeight="1">
      <c r="A103" s="52"/>
      <c r="B103" s="1207" t="s">
        <v>586</v>
      </c>
      <c r="C103" s="686"/>
      <c r="D103" s="45"/>
      <c r="E103" s="687"/>
      <c r="F103" s="831"/>
      <c r="G103" s="688"/>
      <c r="H103" s="830"/>
      <c r="I103" s="688"/>
      <c r="J103" s="830"/>
      <c r="K103" s="688"/>
      <c r="L103" s="830"/>
      <c r="M103" s="689"/>
    </row>
    <row r="104" spans="1:13" ht="19.5" customHeight="1">
      <c r="A104" s="52"/>
      <c r="B104" s="1207" t="s">
        <v>587</v>
      </c>
      <c r="C104" s="686"/>
      <c r="D104" s="45"/>
      <c r="E104" s="687"/>
      <c r="F104" s="831"/>
      <c r="G104" s="688"/>
      <c r="H104" s="830"/>
      <c r="I104" s="688"/>
      <c r="J104" s="830"/>
      <c r="K104" s="688"/>
      <c r="L104" s="830"/>
      <c r="M104" s="689"/>
    </row>
    <row r="105" spans="1:13" ht="19.5" customHeight="1">
      <c r="A105" s="52"/>
      <c r="B105" s="1208" t="s">
        <v>566</v>
      </c>
      <c r="C105" s="46"/>
      <c r="D105" s="45"/>
      <c r="E105" s="1209"/>
      <c r="F105" s="1210"/>
      <c r="G105" s="1149"/>
      <c r="H105" s="1150"/>
      <c r="I105" s="1149"/>
      <c r="J105" s="1150"/>
      <c r="K105" s="1149"/>
      <c r="L105" s="1150"/>
      <c r="M105" s="1151"/>
    </row>
    <row r="106" spans="1:13" ht="19.5" customHeight="1">
      <c r="A106" s="45"/>
      <c r="B106" s="1137" t="s">
        <v>75</v>
      </c>
      <c r="C106" s="46"/>
      <c r="D106" s="46"/>
      <c r="E106" s="1309" t="s">
        <v>1009</v>
      </c>
      <c r="F106" s="1310" t="s">
        <v>1010</v>
      </c>
      <c r="G106" s="1309" t="s">
        <v>1009</v>
      </c>
      <c r="H106" s="1310" t="s">
        <v>1010</v>
      </c>
      <c r="I106" s="1309" t="s">
        <v>1009</v>
      </c>
      <c r="J106" s="1310" t="s">
        <v>1010</v>
      </c>
      <c r="K106" s="1309" t="s">
        <v>1009</v>
      </c>
      <c r="L106" s="1310" t="s">
        <v>1010</v>
      </c>
      <c r="M106" s="1148"/>
    </row>
    <row r="107" spans="1:13" ht="20.25" customHeight="1">
      <c r="A107" s="45"/>
      <c r="B107" s="690" t="s">
        <v>588</v>
      </c>
      <c r="C107" s="46"/>
      <c r="D107" s="46"/>
      <c r="E107" s="688"/>
      <c r="F107" s="830"/>
      <c r="G107" s="688"/>
      <c r="H107" s="830"/>
      <c r="I107" s="688"/>
      <c r="J107" s="830"/>
      <c r="K107" s="688"/>
      <c r="L107" s="830"/>
      <c r="M107" s="689"/>
    </row>
    <row r="108" spans="1:13" ht="20.25" customHeight="1">
      <c r="A108" s="45"/>
      <c r="B108" s="690" t="s">
        <v>589</v>
      </c>
      <c r="C108" s="46"/>
      <c r="D108" s="46"/>
      <c r="E108" s="688"/>
      <c r="F108" s="830"/>
      <c r="G108" s="688"/>
      <c r="H108" s="830"/>
      <c r="I108" s="688"/>
      <c r="J108" s="830"/>
      <c r="K108" s="688"/>
      <c r="L108" s="830"/>
      <c r="M108" s="689"/>
    </row>
    <row r="109" spans="1:13" ht="20.25" customHeight="1">
      <c r="A109" s="45"/>
      <c r="B109" s="690" t="s">
        <v>590</v>
      </c>
      <c r="C109" s="46"/>
      <c r="D109" s="46"/>
      <c r="E109" s="688"/>
      <c r="F109" s="830"/>
      <c r="G109" s="688"/>
      <c r="H109" s="830"/>
      <c r="I109" s="688"/>
      <c r="J109" s="830"/>
      <c r="K109" s="688"/>
      <c r="L109" s="830"/>
      <c r="M109" s="689"/>
    </row>
    <row r="110" spans="1:13" ht="20.25" customHeight="1">
      <c r="A110" s="45"/>
      <c r="B110" s="1144" t="s">
        <v>591</v>
      </c>
      <c r="C110" s="46"/>
      <c r="D110" s="46"/>
      <c r="E110" s="1149"/>
      <c r="F110" s="1150"/>
      <c r="G110" s="1149"/>
      <c r="H110" s="1150"/>
      <c r="I110" s="1149"/>
      <c r="J110" s="1150"/>
      <c r="K110" s="1149"/>
      <c r="L110" s="1150"/>
      <c r="M110" s="1151"/>
    </row>
    <row r="111" spans="1:13" ht="20.25" customHeight="1">
      <c r="A111" s="45"/>
      <c r="B111" s="1137" t="s">
        <v>74</v>
      </c>
      <c r="C111" s="46"/>
      <c r="D111" s="46"/>
      <c r="E111" s="1309" t="s">
        <v>1009</v>
      </c>
      <c r="F111" s="1310" t="s">
        <v>1010</v>
      </c>
      <c r="G111" s="1309" t="s">
        <v>1009</v>
      </c>
      <c r="H111" s="1310" t="s">
        <v>1010</v>
      </c>
      <c r="I111" s="1309" t="s">
        <v>1009</v>
      </c>
      <c r="J111" s="1310" t="s">
        <v>1010</v>
      </c>
      <c r="K111" s="1309" t="s">
        <v>1009</v>
      </c>
      <c r="L111" s="1310" t="s">
        <v>1010</v>
      </c>
      <c r="M111" s="1141"/>
    </row>
    <row r="112" spans="1:13" ht="20.25" customHeight="1">
      <c r="A112" s="45"/>
      <c r="B112" s="690" t="s">
        <v>592</v>
      </c>
      <c r="C112" s="46"/>
      <c r="D112" s="46"/>
      <c r="E112" s="688"/>
      <c r="F112" s="829"/>
      <c r="G112" s="688"/>
      <c r="H112" s="829"/>
      <c r="I112" s="688"/>
      <c r="J112" s="830"/>
      <c r="K112" s="688"/>
      <c r="L112" s="830"/>
      <c r="M112" s="689"/>
    </row>
    <row r="113" spans="1:15" ht="20.25" customHeight="1">
      <c r="A113" s="45"/>
      <c r="B113" s="1153" t="s">
        <v>593</v>
      </c>
      <c r="C113" s="46"/>
      <c r="D113" s="46"/>
      <c r="E113" s="1152"/>
      <c r="F113" s="1145"/>
      <c r="G113" s="1152"/>
      <c r="H113" s="1145"/>
      <c r="I113" s="1152"/>
      <c r="J113" s="1145"/>
      <c r="K113" s="1152"/>
      <c r="L113" s="1145"/>
      <c r="M113" s="1146"/>
    </row>
    <row r="114" spans="1:15" ht="20.25" customHeight="1">
      <c r="A114" s="67"/>
      <c r="B114" s="83"/>
      <c r="C114" s="84"/>
      <c r="D114" s="84"/>
      <c r="E114" s="85"/>
      <c r="F114" s="73"/>
      <c r="G114" s="85"/>
      <c r="H114" s="73"/>
      <c r="I114" s="85"/>
      <c r="J114" s="73"/>
      <c r="K114" s="85"/>
      <c r="L114" s="73"/>
      <c r="M114" s="1824">
        <v>17</v>
      </c>
    </row>
    <row r="115" spans="1:15" ht="21">
      <c r="C115" s="38"/>
      <c r="F115" s="92" t="s">
        <v>578</v>
      </c>
      <c r="G115" s="38"/>
      <c r="L115" s="517"/>
      <c r="M115" s="697" t="s">
        <v>869</v>
      </c>
    </row>
    <row r="116" spans="1:15" ht="15" customHeight="1"/>
    <row r="117" spans="1:15">
      <c r="A117" s="44" t="s">
        <v>0</v>
      </c>
      <c r="B117" s="44" t="s">
        <v>92</v>
      </c>
      <c r="C117" s="44" t="s">
        <v>3</v>
      </c>
      <c r="D117" s="44" t="s">
        <v>16</v>
      </c>
      <c r="E117" s="88"/>
      <c r="F117" s="67"/>
      <c r="G117" s="40"/>
      <c r="H117" s="40"/>
      <c r="I117" s="67" t="s">
        <v>8</v>
      </c>
      <c r="J117" s="40"/>
      <c r="K117" s="40"/>
      <c r="L117" s="76"/>
      <c r="M117" s="41" t="s">
        <v>33</v>
      </c>
    </row>
    <row r="118" spans="1:15">
      <c r="A118" s="45"/>
      <c r="B118" s="45" t="s">
        <v>103</v>
      </c>
      <c r="C118" s="45" t="s">
        <v>610</v>
      </c>
      <c r="D118" s="45" t="s">
        <v>15</v>
      </c>
      <c r="E118" s="2311" t="s">
        <v>4</v>
      </c>
      <c r="F118" s="2312"/>
      <c r="G118" s="2313" t="s">
        <v>5</v>
      </c>
      <c r="H118" s="2314"/>
      <c r="I118" s="2315" t="s">
        <v>6</v>
      </c>
      <c r="J118" s="2316"/>
      <c r="K118" s="2317" t="s">
        <v>7</v>
      </c>
      <c r="L118" s="2318"/>
      <c r="M118" s="42" t="s">
        <v>32</v>
      </c>
    </row>
    <row r="119" spans="1:15">
      <c r="A119" s="47"/>
      <c r="B119" s="48"/>
      <c r="C119" s="48"/>
      <c r="D119" s="47"/>
      <c r="E119" s="65" t="s">
        <v>93</v>
      </c>
      <c r="F119" s="145" t="s">
        <v>94</v>
      </c>
      <c r="G119" s="78" t="s">
        <v>93</v>
      </c>
      <c r="H119" s="144" t="s">
        <v>94</v>
      </c>
      <c r="I119" s="65" t="s">
        <v>93</v>
      </c>
      <c r="J119" s="81" t="s">
        <v>94</v>
      </c>
      <c r="K119" s="65" t="s">
        <v>93</v>
      </c>
      <c r="L119" s="786" t="s">
        <v>94</v>
      </c>
      <c r="M119" s="43" t="s">
        <v>11</v>
      </c>
    </row>
    <row r="120" spans="1:15" ht="18.75" customHeight="1">
      <c r="A120" s="45"/>
      <c r="B120" s="1823" t="s">
        <v>73</v>
      </c>
      <c r="C120" s="46"/>
      <c r="D120" s="46"/>
      <c r="E120" s="1309" t="s">
        <v>1009</v>
      </c>
      <c r="F120" s="1310" t="s">
        <v>1010</v>
      </c>
      <c r="G120" s="1309" t="s">
        <v>1009</v>
      </c>
      <c r="H120" s="1310" t="s">
        <v>1010</v>
      </c>
      <c r="I120" s="1309" t="s">
        <v>1009</v>
      </c>
      <c r="J120" s="1310" t="s">
        <v>1010</v>
      </c>
      <c r="K120" s="1309" t="s">
        <v>1009</v>
      </c>
      <c r="L120" s="1310" t="s">
        <v>1010</v>
      </c>
      <c r="M120" s="44"/>
    </row>
    <row r="121" spans="1:15" ht="18" customHeight="1">
      <c r="A121" s="45"/>
      <c r="B121" s="1274"/>
      <c r="C121" s="81" t="s">
        <v>76</v>
      </c>
      <c r="D121" s="1043"/>
      <c r="E121" s="828"/>
      <c r="F121" s="928"/>
      <c r="G121" s="832"/>
      <c r="H121" s="81"/>
      <c r="I121" s="834"/>
      <c r="J121" s="81"/>
      <c r="K121" s="825"/>
      <c r="L121" s="81"/>
      <c r="M121" s="65"/>
    </row>
    <row r="122" spans="1:15" ht="18" customHeight="1">
      <c r="A122" s="45"/>
      <c r="B122" s="1756" t="s">
        <v>97</v>
      </c>
      <c r="C122" s="46" t="s">
        <v>1011</v>
      </c>
      <c r="D122" s="64" t="s">
        <v>101</v>
      </c>
      <c r="E122" s="1791" t="s">
        <v>931</v>
      </c>
      <c r="F122" s="1790" t="s">
        <v>930</v>
      </c>
      <c r="G122" s="826">
        <f>(G123+G125)/2</f>
        <v>1.145</v>
      </c>
      <c r="H122" s="80">
        <v>1</v>
      </c>
      <c r="I122" s="833">
        <f>(I123+I125)/2</f>
        <v>1.55</v>
      </c>
      <c r="J122" s="80"/>
      <c r="K122" s="835">
        <f>(K123+K127)/2</f>
        <v>0.65500000000000003</v>
      </c>
      <c r="L122" s="80">
        <v>1</v>
      </c>
      <c r="M122" s="80" t="s">
        <v>39</v>
      </c>
    </row>
    <row r="123" spans="1:15" ht="19.5" customHeight="1">
      <c r="A123" s="45"/>
      <c r="B123" s="1734" t="s">
        <v>1022</v>
      </c>
      <c r="C123" s="46" t="s">
        <v>883</v>
      </c>
      <c r="D123" s="45" t="s">
        <v>102</v>
      </c>
      <c r="E123" s="1791" t="s">
        <v>931</v>
      </c>
      <c r="F123" s="1790" t="s">
        <v>930</v>
      </c>
      <c r="G123" s="1752">
        <v>1.0900000000000001</v>
      </c>
      <c r="H123" s="685">
        <v>1</v>
      </c>
      <c r="I123" s="1752">
        <v>1.53</v>
      </c>
      <c r="J123" s="685">
        <v>1</v>
      </c>
      <c r="K123" s="1752">
        <v>0.96</v>
      </c>
      <c r="L123" s="685">
        <v>1</v>
      </c>
      <c r="M123" s="1742"/>
      <c r="O123" s="1792"/>
    </row>
    <row r="124" spans="1:15" ht="18" customHeight="1">
      <c r="A124" s="45"/>
      <c r="B124" s="1735" t="s">
        <v>1015</v>
      </c>
      <c r="C124" s="46"/>
      <c r="D124" s="45"/>
      <c r="E124" s="1788"/>
      <c r="F124" s="1789"/>
      <c r="G124" s="1788"/>
      <c r="H124" s="1789"/>
      <c r="I124" s="1788"/>
      <c r="J124" s="1789"/>
      <c r="K124" s="1788"/>
      <c r="L124" s="1789"/>
      <c r="M124" s="1751"/>
      <c r="O124" s="1792"/>
    </row>
    <row r="125" spans="1:15" ht="20.25" customHeight="1">
      <c r="A125" s="45"/>
      <c r="B125" s="1664" t="s">
        <v>1012</v>
      </c>
      <c r="C125" s="46" t="s">
        <v>527</v>
      </c>
      <c r="D125" s="46"/>
      <c r="E125" s="1791" t="s">
        <v>931</v>
      </c>
      <c r="F125" s="1790" t="s">
        <v>930</v>
      </c>
      <c r="G125" s="71">
        <v>1.2</v>
      </c>
      <c r="H125" s="80">
        <v>1</v>
      </c>
      <c r="I125" s="71">
        <v>1.57</v>
      </c>
      <c r="J125" s="80">
        <v>1</v>
      </c>
      <c r="K125" s="1791" t="s">
        <v>1025</v>
      </c>
      <c r="L125" s="1790" t="s">
        <v>1024</v>
      </c>
      <c r="M125" s="45"/>
      <c r="O125" s="1792"/>
    </row>
    <row r="126" spans="1:15" ht="19.5" customHeight="1">
      <c r="A126" s="45"/>
      <c r="B126" s="1737" t="s">
        <v>91</v>
      </c>
      <c r="C126" s="46"/>
      <c r="D126" s="46"/>
      <c r="E126" s="1788"/>
      <c r="F126" s="1789"/>
      <c r="G126" s="1788"/>
      <c r="H126" s="1789"/>
      <c r="I126" s="1788"/>
      <c r="J126" s="1789"/>
      <c r="K126" s="1788"/>
      <c r="L126" s="1789"/>
      <c r="M126" s="1751"/>
      <c r="O126" s="1792"/>
    </row>
    <row r="127" spans="1:15" ht="18.75" customHeight="1">
      <c r="A127" s="45"/>
      <c r="B127" s="1736" t="s">
        <v>1013</v>
      </c>
      <c r="C127" s="46"/>
      <c r="D127" s="46"/>
      <c r="E127" s="1791" t="s">
        <v>931</v>
      </c>
      <c r="F127" s="1790" t="s">
        <v>930</v>
      </c>
      <c r="G127" s="1791" t="s">
        <v>931</v>
      </c>
      <c r="H127" s="1790" t="s">
        <v>930</v>
      </c>
      <c r="I127" s="1791" t="s">
        <v>931</v>
      </c>
      <c r="J127" s="1790" t="s">
        <v>930</v>
      </c>
      <c r="K127" s="513">
        <v>0.35</v>
      </c>
      <c r="L127" s="336">
        <v>1</v>
      </c>
      <c r="M127" s="47"/>
      <c r="O127" s="1793"/>
    </row>
    <row r="128" spans="1:15" ht="18" customHeight="1">
      <c r="A128" s="80">
        <v>3</v>
      </c>
      <c r="B128" s="146" t="s">
        <v>47</v>
      </c>
      <c r="C128" s="49" t="s">
        <v>618</v>
      </c>
      <c r="D128" s="64" t="s">
        <v>101</v>
      </c>
      <c r="E128" s="1481" t="s">
        <v>1009</v>
      </c>
      <c r="F128" s="1473" t="s">
        <v>1010</v>
      </c>
      <c r="G128" s="1481" t="s">
        <v>1009</v>
      </c>
      <c r="H128" s="1473" t="s">
        <v>1010</v>
      </c>
      <c r="I128" s="1481" t="s">
        <v>1009</v>
      </c>
      <c r="J128" s="1473" t="s">
        <v>1010</v>
      </c>
      <c r="K128" s="1481" t="s">
        <v>1009</v>
      </c>
      <c r="L128" s="1473" t="s">
        <v>1010</v>
      </c>
      <c r="M128" s="44"/>
      <c r="O128" s="1794"/>
    </row>
    <row r="129" spans="1:15" ht="18" customHeight="1">
      <c r="A129" s="80"/>
      <c r="B129" s="372" t="s">
        <v>46</v>
      </c>
      <c r="C129" s="46" t="s">
        <v>599</v>
      </c>
      <c r="D129" s="45" t="s">
        <v>102</v>
      </c>
      <c r="E129" s="827"/>
      <c r="F129" s="138"/>
      <c r="G129" s="826"/>
      <c r="H129" s="1154"/>
      <c r="I129" s="833"/>
      <c r="J129" s="133"/>
      <c r="K129" s="835"/>
      <c r="L129" s="780"/>
      <c r="M129" s="45"/>
      <c r="O129" s="1793"/>
    </row>
    <row r="130" spans="1:15" ht="18" customHeight="1">
      <c r="A130" s="80"/>
      <c r="B130" s="79"/>
      <c r="C130" s="46" t="s">
        <v>600</v>
      </c>
      <c r="D130" s="45"/>
      <c r="E130" s="827"/>
      <c r="F130" s="138"/>
      <c r="G130" s="826"/>
      <c r="H130" s="1154"/>
      <c r="I130" s="833"/>
      <c r="J130" s="133"/>
      <c r="K130" s="835"/>
      <c r="L130" s="780"/>
      <c r="M130" s="45"/>
    </row>
    <row r="131" spans="1:15" ht="16.5" customHeight="1">
      <c r="A131" s="80"/>
      <c r="B131" s="79"/>
      <c r="C131" s="46" t="s">
        <v>520</v>
      </c>
      <c r="D131" s="47"/>
      <c r="E131" s="837"/>
      <c r="F131" s="139"/>
      <c r="G131" s="839"/>
      <c r="H131" s="1155"/>
      <c r="I131" s="838"/>
      <c r="J131" s="134"/>
      <c r="K131" s="836"/>
      <c r="L131" s="781"/>
      <c r="M131" s="47"/>
    </row>
    <row r="132" spans="1:15" ht="18" customHeight="1">
      <c r="A132" s="82">
        <v>4</v>
      </c>
      <c r="B132" s="146" t="s">
        <v>104</v>
      </c>
      <c r="C132" s="49" t="s">
        <v>618</v>
      </c>
      <c r="D132" s="70" t="s">
        <v>101</v>
      </c>
      <c r="E132" s="1481" t="s">
        <v>1009</v>
      </c>
      <c r="F132" s="1473" t="s">
        <v>1010</v>
      </c>
      <c r="G132" s="1481" t="s">
        <v>1009</v>
      </c>
      <c r="H132" s="1473" t="s">
        <v>1010</v>
      </c>
      <c r="I132" s="1481" t="s">
        <v>1009</v>
      </c>
      <c r="J132" s="1473" t="s">
        <v>1010</v>
      </c>
      <c r="K132" s="77">
        <v>1.2</v>
      </c>
      <c r="L132" s="82">
        <v>1</v>
      </c>
      <c r="M132" s="44" t="s">
        <v>17</v>
      </c>
    </row>
    <row r="133" spans="1:15" ht="16.5" customHeight="1">
      <c r="A133" s="80"/>
      <c r="B133" s="79"/>
      <c r="C133" s="46" t="s">
        <v>599</v>
      </c>
      <c r="D133" s="45" t="s">
        <v>102</v>
      </c>
      <c r="E133" s="827"/>
      <c r="F133" s="138"/>
      <c r="G133" s="826"/>
      <c r="H133" s="1154"/>
      <c r="I133" s="833"/>
      <c r="J133" s="133"/>
      <c r="K133" s="835"/>
      <c r="L133" s="780"/>
      <c r="M133" s="45"/>
    </row>
    <row r="134" spans="1:15" ht="18" customHeight="1">
      <c r="A134" s="336"/>
      <c r="B134" s="449"/>
      <c r="C134" s="48" t="s">
        <v>601</v>
      </c>
      <c r="D134" s="47"/>
      <c r="E134" s="827"/>
      <c r="F134" s="138"/>
      <c r="G134" s="826"/>
      <c r="H134" s="1154"/>
      <c r="I134" s="833"/>
      <c r="J134" s="133"/>
      <c r="K134" s="835"/>
      <c r="L134" s="780"/>
      <c r="M134" s="47"/>
    </row>
    <row r="135" spans="1:15" ht="18" customHeight="1">
      <c r="A135" s="1383">
        <v>5</v>
      </c>
      <c r="B135" s="1487" t="s">
        <v>105</v>
      </c>
      <c r="C135" s="1857" t="s">
        <v>1081</v>
      </c>
      <c r="D135" s="70" t="s">
        <v>101</v>
      </c>
      <c r="E135" s="77"/>
      <c r="F135" s="77"/>
      <c r="G135" s="77"/>
      <c r="H135" s="77"/>
      <c r="I135" s="77"/>
      <c r="J135" s="82"/>
      <c r="K135" s="77">
        <v>1.29</v>
      </c>
      <c r="L135" s="82">
        <v>1</v>
      </c>
      <c r="M135" s="44"/>
    </row>
    <row r="136" spans="1:15" ht="17.45" customHeight="1">
      <c r="A136" s="1486"/>
      <c r="B136" s="1488"/>
      <c r="C136" s="970" t="s">
        <v>599</v>
      </c>
      <c r="D136" s="45" t="s">
        <v>102</v>
      </c>
      <c r="E136" s="827"/>
      <c r="F136" s="138"/>
      <c r="G136" s="826"/>
      <c r="H136" s="1154"/>
      <c r="I136" s="833"/>
      <c r="J136" s="133"/>
      <c r="K136" s="835"/>
      <c r="L136" s="780"/>
      <c r="M136" s="45"/>
    </row>
    <row r="137" spans="1:15" ht="16.5" customHeight="1">
      <c r="A137" s="1795"/>
      <c r="B137" s="1491"/>
      <c r="C137" s="1858" t="s">
        <v>602</v>
      </c>
      <c r="D137" s="47"/>
      <c r="E137" s="827"/>
      <c r="F137" s="138"/>
      <c r="G137" s="826"/>
      <c r="H137" s="1154"/>
      <c r="I137" s="833"/>
      <c r="J137" s="133"/>
      <c r="K137" s="835"/>
      <c r="L137" s="780"/>
      <c r="M137" s="47"/>
    </row>
    <row r="138" spans="1:15" ht="16.5" customHeight="1">
      <c r="A138" s="82">
        <v>6</v>
      </c>
      <c r="B138" s="146" t="s">
        <v>603</v>
      </c>
      <c r="C138" s="49" t="s">
        <v>618</v>
      </c>
      <c r="D138" s="70" t="s">
        <v>101</v>
      </c>
      <c r="E138" s="1481" t="s">
        <v>1009</v>
      </c>
      <c r="F138" s="1473" t="s">
        <v>1010</v>
      </c>
      <c r="G138" s="1481" t="s">
        <v>1009</v>
      </c>
      <c r="H138" s="1473" t="s">
        <v>1010</v>
      </c>
      <c r="I138" s="1481" t="s">
        <v>1009</v>
      </c>
      <c r="J138" s="1473" t="s">
        <v>1010</v>
      </c>
      <c r="K138" s="1481" t="s">
        <v>1009</v>
      </c>
      <c r="L138" s="1473" t="s">
        <v>1010</v>
      </c>
      <c r="M138" s="44"/>
    </row>
    <row r="139" spans="1:15" ht="16.5" customHeight="1">
      <c r="A139" s="45"/>
      <c r="B139" s="372" t="s">
        <v>604</v>
      </c>
      <c r="C139" s="46" t="s">
        <v>599</v>
      </c>
      <c r="D139" s="45" t="s">
        <v>102</v>
      </c>
      <c r="E139" s="827"/>
      <c r="F139" s="138"/>
      <c r="G139" s="826"/>
      <c r="H139" s="1154"/>
      <c r="I139" s="833"/>
      <c r="J139" s="133"/>
      <c r="K139" s="835"/>
      <c r="L139" s="780"/>
      <c r="M139" s="45"/>
    </row>
    <row r="140" spans="1:15" ht="16.5" customHeight="1">
      <c r="A140" s="45"/>
      <c r="B140" s="372" t="s">
        <v>605</v>
      </c>
      <c r="C140" s="46" t="s">
        <v>609</v>
      </c>
      <c r="D140" s="45"/>
      <c r="E140" s="827"/>
      <c r="F140" s="138"/>
      <c r="G140" s="826"/>
      <c r="H140" s="1154"/>
      <c r="I140" s="833"/>
      <c r="J140" s="133"/>
      <c r="K140" s="835"/>
      <c r="L140" s="780"/>
      <c r="M140" s="45"/>
    </row>
    <row r="141" spans="1:15" ht="16.5" customHeight="1">
      <c r="A141" s="45"/>
      <c r="B141" s="372" t="s">
        <v>606</v>
      </c>
      <c r="C141" s="46" t="s">
        <v>517</v>
      </c>
      <c r="D141" s="45"/>
      <c r="E141" s="827"/>
      <c r="F141" s="138"/>
      <c r="G141" s="826"/>
      <c r="H141" s="1154"/>
      <c r="I141" s="833"/>
      <c r="J141" s="133"/>
      <c r="K141" s="835"/>
      <c r="L141" s="780"/>
      <c r="M141" s="45"/>
    </row>
    <row r="142" spans="1:15" ht="16.5" customHeight="1">
      <c r="A142" s="45"/>
      <c r="B142" s="372" t="s">
        <v>607</v>
      </c>
      <c r="C142" s="46"/>
      <c r="D142" s="45"/>
      <c r="E142" s="827"/>
      <c r="F142" s="138"/>
      <c r="G142" s="826"/>
      <c r="H142" s="1154"/>
      <c r="I142" s="833"/>
      <c r="J142" s="133"/>
      <c r="K142" s="835"/>
      <c r="L142" s="780"/>
      <c r="M142" s="45"/>
    </row>
    <row r="143" spans="1:15" ht="16.5" customHeight="1">
      <c r="A143" s="47"/>
      <c r="B143" s="373" t="s">
        <v>608</v>
      </c>
      <c r="C143" s="48"/>
      <c r="D143" s="47"/>
      <c r="E143" s="837"/>
      <c r="F143" s="139"/>
      <c r="G143" s="839"/>
      <c r="H143" s="1155"/>
      <c r="I143" s="838"/>
      <c r="J143" s="134"/>
      <c r="K143" s="836"/>
      <c r="L143" s="781"/>
      <c r="M143" s="47"/>
    </row>
    <row r="144" spans="1:15" ht="16.5" customHeight="1">
      <c r="D144" s="36"/>
      <c r="F144" s="74"/>
      <c r="G144" s="72"/>
      <c r="H144" s="74"/>
      <c r="J144" s="74"/>
      <c r="L144" s="74"/>
      <c r="M144" s="1825">
        <v>18</v>
      </c>
    </row>
    <row r="145" spans="2:13" ht="21">
      <c r="B145" s="86"/>
      <c r="D145" s="36"/>
      <c r="E145" s="72"/>
      <c r="F145" s="74"/>
      <c r="G145" s="72"/>
      <c r="H145" s="74"/>
      <c r="I145" s="72"/>
      <c r="J145" s="74"/>
      <c r="L145" s="517"/>
      <c r="M145" s="697" t="s">
        <v>1033</v>
      </c>
    </row>
    <row r="146" spans="2:13">
      <c r="E146" s="72"/>
      <c r="G146" s="72"/>
      <c r="I146" s="72"/>
      <c r="J146" s="74"/>
    </row>
    <row r="147" spans="2:13">
      <c r="C147" s="1043"/>
      <c r="D147" s="65" t="s">
        <v>4</v>
      </c>
      <c r="E147" s="65" t="s">
        <v>5</v>
      </c>
      <c r="F147" s="65" t="s">
        <v>6</v>
      </c>
      <c r="G147" s="1815" t="s">
        <v>7</v>
      </c>
    </row>
    <row r="148" spans="2:13">
      <c r="C148" s="1826" t="s">
        <v>269</v>
      </c>
      <c r="D148" s="65">
        <v>4</v>
      </c>
      <c r="E148" s="65">
        <v>4</v>
      </c>
      <c r="F148" s="65">
        <v>4</v>
      </c>
      <c r="G148" s="65">
        <v>4</v>
      </c>
    </row>
    <row r="149" spans="2:13">
      <c r="C149" s="1826" t="s">
        <v>270</v>
      </c>
      <c r="D149" s="65">
        <v>4</v>
      </c>
      <c r="E149" s="65">
        <v>4</v>
      </c>
      <c r="F149" s="65">
        <v>4</v>
      </c>
      <c r="G149" s="65">
        <v>5</v>
      </c>
    </row>
    <row r="150" spans="2:13">
      <c r="C150" s="1826" t="s">
        <v>266</v>
      </c>
      <c r="D150" s="65">
        <v>4</v>
      </c>
      <c r="E150" s="65">
        <v>4</v>
      </c>
      <c r="F150" s="65">
        <v>4</v>
      </c>
      <c r="G150" s="65">
        <v>4</v>
      </c>
    </row>
    <row r="151" spans="2:13">
      <c r="C151" s="1826" t="s">
        <v>267</v>
      </c>
      <c r="D151" s="65">
        <v>4</v>
      </c>
      <c r="E151" s="65">
        <v>4</v>
      </c>
      <c r="F151" s="65">
        <v>4</v>
      </c>
      <c r="G151" s="65">
        <v>4</v>
      </c>
    </row>
    <row r="152" spans="2:13">
      <c r="C152" s="1826" t="s">
        <v>268</v>
      </c>
      <c r="D152" s="65"/>
      <c r="E152" s="65"/>
      <c r="F152" s="65">
        <v>5</v>
      </c>
      <c r="G152" s="65">
        <v>4</v>
      </c>
    </row>
    <row r="153" spans="2:13">
      <c r="C153" s="1827" t="s">
        <v>603</v>
      </c>
      <c r="D153" s="1043">
        <v>5</v>
      </c>
      <c r="E153" s="65">
        <v>5</v>
      </c>
      <c r="F153" s="65">
        <v>5</v>
      </c>
      <c r="G153" s="65">
        <v>5</v>
      </c>
    </row>
    <row r="172" spans="2:13">
      <c r="M172" s="1825">
        <v>19</v>
      </c>
    </row>
    <row r="173" spans="2:13" ht="21">
      <c r="M173" s="697" t="s">
        <v>1034</v>
      </c>
    </row>
    <row r="176" spans="2:13">
      <c r="B176" s="1816" t="s">
        <v>1035</v>
      </c>
      <c r="C176" s="65" t="s">
        <v>4</v>
      </c>
      <c r="D176" s="65" t="s">
        <v>5</v>
      </c>
      <c r="E176" s="65" t="s">
        <v>6</v>
      </c>
      <c r="F176" s="39" t="s">
        <v>7</v>
      </c>
      <c r="G176" s="1829"/>
      <c r="H176" s="1831"/>
    </row>
    <row r="177" spans="2:8">
      <c r="B177" s="75" t="s">
        <v>69</v>
      </c>
      <c r="C177" s="65">
        <v>4</v>
      </c>
      <c r="D177" s="65">
        <v>4</v>
      </c>
      <c r="E177" s="65">
        <v>4</v>
      </c>
      <c r="F177" s="39">
        <v>4</v>
      </c>
      <c r="G177" s="1830"/>
      <c r="H177" s="86"/>
    </row>
    <row r="178" spans="2:8">
      <c r="B178" s="75" t="s">
        <v>96</v>
      </c>
      <c r="C178" s="65">
        <v>4</v>
      </c>
      <c r="D178" s="65">
        <v>4</v>
      </c>
      <c r="E178" s="65">
        <v>4</v>
      </c>
      <c r="F178" s="39"/>
      <c r="G178" s="1830"/>
      <c r="H178" s="86"/>
    </row>
    <row r="179" spans="2:8">
      <c r="B179" s="1282" t="s">
        <v>76</v>
      </c>
      <c r="C179" s="65">
        <v>4</v>
      </c>
      <c r="D179" s="65">
        <v>4</v>
      </c>
      <c r="E179" s="65">
        <v>4</v>
      </c>
      <c r="F179" s="39">
        <v>4</v>
      </c>
      <c r="G179" s="1830"/>
      <c r="H179" s="86"/>
    </row>
    <row r="180" spans="2:8">
      <c r="B180" s="507"/>
      <c r="C180" s="36"/>
      <c r="D180" s="36"/>
      <c r="F180" s="67"/>
      <c r="G180" s="86"/>
      <c r="H180" s="86"/>
    </row>
    <row r="181" spans="2:8">
      <c r="B181" s="507"/>
      <c r="C181" s="36"/>
      <c r="D181" s="36"/>
      <c r="G181" s="86"/>
      <c r="H181" s="86"/>
    </row>
    <row r="182" spans="2:8">
      <c r="B182" s="507"/>
      <c r="C182" s="36"/>
      <c r="D182" s="36"/>
      <c r="G182" s="86"/>
      <c r="H182" s="86"/>
    </row>
    <row r="183" spans="2:8">
      <c r="B183" s="507"/>
      <c r="C183" s="36"/>
      <c r="D183" s="36"/>
      <c r="G183" s="86"/>
      <c r="H183" s="86"/>
    </row>
    <row r="184" spans="2:8">
      <c r="B184" s="507"/>
      <c r="C184" s="36"/>
      <c r="D184" s="36"/>
      <c r="G184" s="86"/>
      <c r="H184" s="86"/>
    </row>
    <row r="185" spans="2:8">
      <c r="B185" s="507"/>
      <c r="C185" s="36"/>
      <c r="D185" s="36"/>
      <c r="G185" s="86"/>
      <c r="H185" s="86"/>
    </row>
    <row r="186" spans="2:8">
      <c r="B186" s="507"/>
      <c r="C186" s="36"/>
      <c r="D186" s="36"/>
      <c r="G186" s="86"/>
      <c r="H186" s="86"/>
    </row>
    <row r="187" spans="2:8">
      <c r="B187" s="507"/>
      <c r="C187" s="36"/>
      <c r="D187" s="36"/>
      <c r="G187" s="86"/>
      <c r="H187" s="86"/>
    </row>
    <row r="188" spans="2:8">
      <c r="B188" s="507"/>
      <c r="C188" s="36"/>
      <c r="D188" s="36"/>
      <c r="G188" s="507"/>
      <c r="H188" s="507"/>
    </row>
    <row r="189" spans="2:8">
      <c r="B189" s="1828" t="s">
        <v>1036</v>
      </c>
      <c r="C189" s="65" t="s">
        <v>4</v>
      </c>
      <c r="D189" s="65" t="s">
        <v>5</v>
      </c>
      <c r="E189" s="65" t="s">
        <v>6</v>
      </c>
      <c r="F189" s="65" t="s">
        <v>7</v>
      </c>
      <c r="G189" s="507"/>
      <c r="H189" s="507"/>
    </row>
    <row r="190" spans="2:8">
      <c r="B190" s="75" t="s">
        <v>100</v>
      </c>
      <c r="C190" s="65">
        <v>4</v>
      </c>
      <c r="D190" s="65">
        <v>5</v>
      </c>
      <c r="E190" s="65">
        <v>4</v>
      </c>
      <c r="F190" s="65"/>
      <c r="G190" s="507"/>
      <c r="H190" s="507"/>
    </row>
    <row r="191" spans="2:8">
      <c r="B191" s="75" t="s">
        <v>71</v>
      </c>
      <c r="C191" s="65"/>
      <c r="D191" s="65">
        <v>5</v>
      </c>
      <c r="E191" s="65">
        <v>4</v>
      </c>
      <c r="F191" s="65"/>
      <c r="G191" s="507"/>
      <c r="H191" s="507"/>
    </row>
    <row r="192" spans="2:8">
      <c r="B192" s="75" t="s">
        <v>75</v>
      </c>
      <c r="C192" s="65">
        <v>4</v>
      </c>
      <c r="D192" s="65">
        <v>5</v>
      </c>
      <c r="E192" s="65">
        <v>4</v>
      </c>
      <c r="F192" s="65"/>
      <c r="G192" s="507"/>
      <c r="H192" s="507"/>
    </row>
    <row r="193" spans="2:13">
      <c r="B193" s="75" t="s">
        <v>98</v>
      </c>
      <c r="C193" s="65"/>
      <c r="D193" s="65"/>
      <c r="E193" s="65">
        <v>4</v>
      </c>
      <c r="F193" s="65"/>
      <c r="G193" s="507"/>
      <c r="H193" s="507"/>
    </row>
    <row r="194" spans="2:13">
      <c r="B194" s="75" t="s">
        <v>99</v>
      </c>
      <c r="C194" s="65">
        <v>4</v>
      </c>
      <c r="D194" s="65">
        <v>4</v>
      </c>
      <c r="E194" s="65">
        <v>4</v>
      </c>
      <c r="F194" s="65"/>
      <c r="G194" s="507"/>
      <c r="H194" s="507"/>
    </row>
    <row r="195" spans="2:13">
      <c r="B195" s="75" t="s">
        <v>73</v>
      </c>
      <c r="C195" s="65"/>
      <c r="D195" s="65">
        <v>5</v>
      </c>
      <c r="E195" s="65">
        <v>5</v>
      </c>
      <c r="F195" s="65"/>
      <c r="G195" s="507"/>
      <c r="H195" s="507"/>
    </row>
    <row r="196" spans="2:13">
      <c r="B196" s="75" t="s">
        <v>97</v>
      </c>
      <c r="C196" s="65">
        <v>4</v>
      </c>
      <c r="D196" s="65">
        <v>4</v>
      </c>
      <c r="E196" s="65">
        <v>4</v>
      </c>
      <c r="F196" s="65"/>
      <c r="G196" s="507"/>
      <c r="H196" s="507"/>
    </row>
    <row r="197" spans="2:13">
      <c r="B197" s="1282" t="s">
        <v>76</v>
      </c>
      <c r="C197" s="65">
        <v>4</v>
      </c>
      <c r="D197" s="65">
        <v>4</v>
      </c>
      <c r="E197" s="65">
        <v>4</v>
      </c>
      <c r="F197" s="65"/>
      <c r="G197" s="507"/>
      <c r="H197" s="507"/>
    </row>
    <row r="198" spans="2:13">
      <c r="B198" s="507"/>
      <c r="C198" s="36"/>
      <c r="D198" s="36"/>
      <c r="G198" s="507"/>
      <c r="H198" s="507"/>
    </row>
    <row r="199" spans="2:13">
      <c r="B199" s="507"/>
      <c r="C199" s="36"/>
      <c r="D199" s="36"/>
      <c r="G199" s="507"/>
      <c r="H199" s="507"/>
    </row>
    <row r="200" spans="2:13">
      <c r="B200" s="507"/>
      <c r="C200" s="36"/>
      <c r="D200" s="36"/>
      <c r="G200" s="507"/>
      <c r="H200" s="507"/>
      <c r="M200" s="1825">
        <v>20</v>
      </c>
    </row>
    <row r="201" spans="2:13" ht="21">
      <c r="B201" s="507"/>
      <c r="C201" s="36"/>
      <c r="D201" s="36"/>
      <c r="G201" s="507"/>
      <c r="H201" s="507"/>
      <c r="M201" s="697" t="s">
        <v>1037</v>
      </c>
    </row>
    <row r="202" spans="2:13">
      <c r="B202" s="507"/>
      <c r="C202" s="36"/>
      <c r="D202" s="36"/>
      <c r="G202" s="507"/>
      <c r="H202" s="507"/>
    </row>
    <row r="205" spans="2:13">
      <c r="D205" s="72"/>
      <c r="E205" s="36" t="s">
        <v>4</v>
      </c>
      <c r="F205" s="36" t="s">
        <v>5</v>
      </c>
      <c r="G205" s="36" t="s">
        <v>6</v>
      </c>
      <c r="H205" s="36" t="s">
        <v>7</v>
      </c>
      <c r="I205" s="72"/>
    </row>
    <row r="206" spans="2:13">
      <c r="D206" s="86" t="s">
        <v>97</v>
      </c>
      <c r="F206" s="36">
        <v>1</v>
      </c>
      <c r="G206" s="36">
        <v>2</v>
      </c>
      <c r="I206" s="86"/>
    </row>
    <row r="207" spans="2:13">
      <c r="D207" s="366" t="s">
        <v>308</v>
      </c>
      <c r="H207" s="36">
        <v>1</v>
      </c>
    </row>
    <row r="228" spans="13:13">
      <c r="M228" s="1825">
        <v>21</v>
      </c>
    </row>
  </sheetData>
  <mergeCells count="16">
    <mergeCell ref="E90:F90"/>
    <mergeCell ref="G90:H90"/>
    <mergeCell ref="I90:J90"/>
    <mergeCell ref="K90:L90"/>
    <mergeCell ref="E118:F118"/>
    <mergeCell ref="G118:H118"/>
    <mergeCell ref="I118:J118"/>
    <mergeCell ref="K118:L118"/>
    <mergeCell ref="E31:F31"/>
    <mergeCell ref="G31:H31"/>
    <mergeCell ref="I31:J31"/>
    <mergeCell ref="K31:L31"/>
    <mergeCell ref="E60:F60"/>
    <mergeCell ref="G60:H60"/>
    <mergeCell ref="I60:J60"/>
    <mergeCell ref="K60:L60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</sheetPr>
  <dimension ref="A1:N109"/>
  <sheetViews>
    <sheetView view="pageBreakPreview" zoomScale="145" zoomScaleNormal="120" zoomScaleSheetLayoutView="145" workbookViewId="0">
      <selection activeCell="H5" sqref="H5"/>
    </sheetView>
  </sheetViews>
  <sheetFormatPr defaultColWidth="9.140625" defaultRowHeight="18.75"/>
  <cols>
    <col min="1" max="1" width="5.85546875" style="2" customWidth="1"/>
    <col min="2" max="3" width="19.140625" style="2" customWidth="1"/>
    <col min="4" max="4" width="11.140625" style="2" customWidth="1"/>
    <col min="5" max="5" width="7.85546875" style="2" customWidth="1"/>
    <col min="6" max="6" width="8.7109375" style="2" customWidth="1"/>
    <col min="7" max="7" width="10" style="2" customWidth="1"/>
    <col min="8" max="8" width="8.85546875" style="2" customWidth="1"/>
    <col min="9" max="9" width="10.140625" style="2" customWidth="1"/>
    <col min="10" max="10" width="7.7109375" style="2" customWidth="1"/>
    <col min="11" max="11" width="9.42578125" style="2" customWidth="1"/>
    <col min="12" max="12" width="9.140625" style="2" customWidth="1"/>
    <col min="13" max="13" width="10.28515625" style="2" customWidth="1"/>
    <col min="14" max="14" width="8.5703125" style="2" customWidth="1"/>
    <col min="15" max="16384" width="9.140625" style="2"/>
  </cols>
  <sheetData>
    <row r="1" spans="1:14" ht="21">
      <c r="M1" s="517"/>
      <c r="N1" s="517" t="s">
        <v>371</v>
      </c>
    </row>
    <row r="2" spans="1:14" ht="23.25">
      <c r="B2" s="699" t="s">
        <v>619</v>
      </c>
      <c r="C2" s="699"/>
      <c r="D2" s="699"/>
    </row>
    <row r="3" spans="1:14" ht="21">
      <c r="B3" s="527" t="s">
        <v>663</v>
      </c>
      <c r="C3" s="527"/>
      <c r="D3" s="527"/>
    </row>
    <row r="4" spans="1:14" ht="21">
      <c r="B4" s="531"/>
      <c r="C4" s="848" t="s">
        <v>660</v>
      </c>
      <c r="D4" s="531"/>
      <c r="F4" s="531"/>
    </row>
    <row r="5" spans="1:14" ht="21">
      <c r="B5" s="848" t="s">
        <v>659</v>
      </c>
      <c r="C5" s="848"/>
      <c r="D5" s="848"/>
      <c r="E5" s="531"/>
      <c r="F5" s="531"/>
    </row>
    <row r="7" spans="1:14" ht="21">
      <c r="G7" s="89" t="s">
        <v>643</v>
      </c>
    </row>
    <row r="8" spans="1:14" ht="12.75" customHeight="1"/>
    <row r="9" spans="1:14">
      <c r="A9" s="3" t="s">
        <v>0</v>
      </c>
      <c r="B9" s="172" t="s">
        <v>449</v>
      </c>
      <c r="C9" s="7" t="s">
        <v>3</v>
      </c>
      <c r="D9" s="7" t="s">
        <v>16</v>
      </c>
      <c r="E9" s="3" t="s">
        <v>31</v>
      </c>
      <c r="F9" s="23"/>
      <c r="G9" s="24"/>
      <c r="H9" s="24"/>
      <c r="I9" s="24"/>
      <c r="J9" s="24" t="s">
        <v>8</v>
      </c>
      <c r="K9" s="24"/>
      <c r="L9" s="24"/>
      <c r="M9" s="155"/>
      <c r="N9" s="3" t="s">
        <v>9</v>
      </c>
    </row>
    <row r="10" spans="1:14">
      <c r="A10" s="8"/>
      <c r="B10" s="8"/>
      <c r="C10" s="8"/>
      <c r="D10" s="8" t="s">
        <v>15</v>
      </c>
      <c r="E10" s="8" t="s">
        <v>106</v>
      </c>
      <c r="F10" s="2319" t="s">
        <v>4</v>
      </c>
      <c r="G10" s="2320"/>
      <c r="H10" s="2321" t="s">
        <v>5</v>
      </c>
      <c r="I10" s="2322"/>
      <c r="J10" s="2323" t="s">
        <v>6</v>
      </c>
      <c r="K10" s="2324"/>
      <c r="L10" s="2325" t="s">
        <v>7</v>
      </c>
      <c r="M10" s="2326"/>
      <c r="N10" s="8" t="s">
        <v>11</v>
      </c>
    </row>
    <row r="11" spans="1:14" ht="21">
      <c r="A11" s="8"/>
      <c r="B11" s="8"/>
      <c r="C11" s="8"/>
      <c r="D11" s="8"/>
      <c r="E11" s="8"/>
      <c r="F11" s="156" t="s">
        <v>107</v>
      </c>
      <c r="G11" s="170" t="s">
        <v>28</v>
      </c>
      <c r="H11" s="156" t="s">
        <v>107</v>
      </c>
      <c r="I11" s="166" t="s">
        <v>28</v>
      </c>
      <c r="J11" s="156" t="s">
        <v>107</v>
      </c>
      <c r="K11" s="163" t="s">
        <v>28</v>
      </c>
      <c r="L11" s="156" t="s">
        <v>107</v>
      </c>
      <c r="M11" s="841" t="s">
        <v>28</v>
      </c>
      <c r="N11" s="8"/>
    </row>
    <row r="12" spans="1:14" ht="19.5" customHeight="1">
      <c r="A12" s="157">
        <v>1</v>
      </c>
      <c r="B12" s="909" t="s">
        <v>108</v>
      </c>
      <c r="C12" s="370" t="s">
        <v>133</v>
      </c>
      <c r="D12" s="7" t="s">
        <v>155</v>
      </c>
      <c r="E12" s="157">
        <v>1</v>
      </c>
      <c r="F12" s="157">
        <v>1</v>
      </c>
      <c r="G12" s="171">
        <f>F12/E12*100</f>
        <v>100</v>
      </c>
      <c r="H12" s="157">
        <v>1</v>
      </c>
      <c r="I12" s="167">
        <f>H12/E12*100</f>
        <v>100</v>
      </c>
      <c r="J12" s="157">
        <v>1</v>
      </c>
      <c r="K12" s="162">
        <f>J12/E12*100</f>
        <v>100</v>
      </c>
      <c r="L12" s="157">
        <v>1</v>
      </c>
      <c r="M12" s="842">
        <f>L12/E12*100</f>
        <v>100</v>
      </c>
      <c r="N12" s="157" t="s">
        <v>17</v>
      </c>
    </row>
    <row r="13" spans="1:14" ht="19.5" customHeight="1">
      <c r="A13" s="157">
        <v>2</v>
      </c>
      <c r="B13" s="909" t="s">
        <v>109</v>
      </c>
      <c r="C13" s="371" t="s">
        <v>655</v>
      </c>
      <c r="D13" s="371"/>
      <c r="E13" s="157">
        <v>7</v>
      </c>
      <c r="F13" s="1493">
        <v>6</v>
      </c>
      <c r="G13" s="1494">
        <f t="shared" ref="G13:G23" si="0">F13/E13*100</f>
        <v>85.714285714285708</v>
      </c>
      <c r="H13" s="157">
        <v>7</v>
      </c>
      <c r="I13" s="167">
        <f t="shared" ref="I13:I23" si="1">H13/E13*100</f>
        <v>100</v>
      </c>
      <c r="J13" s="157">
        <v>7</v>
      </c>
      <c r="K13" s="162">
        <f t="shared" ref="K13:K23" si="2">J13/E13*100</f>
        <v>100</v>
      </c>
      <c r="L13" s="157">
        <v>7</v>
      </c>
      <c r="M13" s="842">
        <f t="shared" ref="M13:M23" si="3">L13/E13*100</f>
        <v>100</v>
      </c>
      <c r="N13" s="157" t="s">
        <v>17</v>
      </c>
    </row>
    <row r="14" spans="1:14" ht="19.5" customHeight="1">
      <c r="A14" s="157">
        <v>3</v>
      </c>
      <c r="B14" s="154" t="s">
        <v>110</v>
      </c>
      <c r="C14" s="371" t="s">
        <v>656</v>
      </c>
      <c r="D14" s="285"/>
      <c r="E14" s="157">
        <v>36</v>
      </c>
      <c r="F14" s="157">
        <v>36</v>
      </c>
      <c r="G14" s="171">
        <f t="shared" si="0"/>
        <v>100</v>
      </c>
      <c r="H14" s="157">
        <v>36</v>
      </c>
      <c r="I14" s="167">
        <f t="shared" si="1"/>
        <v>100</v>
      </c>
      <c r="J14" s="157">
        <v>36</v>
      </c>
      <c r="K14" s="162">
        <f t="shared" si="2"/>
        <v>100</v>
      </c>
      <c r="L14" s="157">
        <v>36</v>
      </c>
      <c r="M14" s="842">
        <f t="shared" si="3"/>
        <v>100</v>
      </c>
      <c r="N14" s="157" t="s">
        <v>17</v>
      </c>
    </row>
    <row r="15" spans="1:14" ht="19.5" customHeight="1">
      <c r="A15" s="157">
        <v>4</v>
      </c>
      <c r="B15" s="154" t="s">
        <v>111</v>
      </c>
      <c r="C15" s="371" t="s">
        <v>657</v>
      </c>
      <c r="D15" s="285"/>
      <c r="E15" s="1595">
        <v>91</v>
      </c>
      <c r="F15" s="1595">
        <v>74</v>
      </c>
      <c r="G15" s="1596">
        <f t="shared" si="0"/>
        <v>81.318681318681314</v>
      </c>
      <c r="H15" s="1595">
        <v>74</v>
      </c>
      <c r="I15" s="1597">
        <f t="shared" si="1"/>
        <v>81.318681318681314</v>
      </c>
      <c r="J15" s="1595">
        <v>78</v>
      </c>
      <c r="K15" s="1598">
        <f t="shared" si="2"/>
        <v>85.714285714285708</v>
      </c>
      <c r="L15" s="1595">
        <v>74</v>
      </c>
      <c r="M15" s="1599">
        <f t="shared" si="3"/>
        <v>81.318681318681314</v>
      </c>
      <c r="N15" s="157" t="s">
        <v>39</v>
      </c>
    </row>
    <row r="16" spans="1:14" ht="19.5" customHeight="1">
      <c r="A16" s="157">
        <v>5</v>
      </c>
      <c r="B16" s="154" t="s">
        <v>112</v>
      </c>
      <c r="C16" s="371" t="s">
        <v>658</v>
      </c>
      <c r="D16" s="285"/>
      <c r="E16" s="1595">
        <v>134</v>
      </c>
      <c r="F16" s="1595">
        <v>104</v>
      </c>
      <c r="G16" s="1596">
        <f t="shared" si="0"/>
        <v>77.611940298507463</v>
      </c>
      <c r="H16" s="1595">
        <v>113</v>
      </c>
      <c r="I16" s="1597">
        <f t="shared" si="1"/>
        <v>84.328358208955223</v>
      </c>
      <c r="J16" s="1595">
        <v>116</v>
      </c>
      <c r="K16" s="1598">
        <f t="shared" si="2"/>
        <v>86.567164179104466</v>
      </c>
      <c r="L16" s="1595">
        <v>112</v>
      </c>
      <c r="M16" s="1599">
        <f t="shared" si="3"/>
        <v>83.582089552238799</v>
      </c>
      <c r="N16" s="157" t="s">
        <v>39</v>
      </c>
    </row>
    <row r="17" spans="1:14">
      <c r="A17" s="157">
        <v>6</v>
      </c>
      <c r="B17" s="154" t="s">
        <v>113</v>
      </c>
      <c r="C17" s="371"/>
      <c r="D17" s="285"/>
      <c r="E17" s="1595">
        <v>163</v>
      </c>
      <c r="F17" s="1595">
        <v>103</v>
      </c>
      <c r="G17" s="1596">
        <f t="shared" si="0"/>
        <v>63.190184049079754</v>
      </c>
      <c r="H17" s="1595">
        <v>105</v>
      </c>
      <c r="I17" s="1597">
        <f t="shared" si="1"/>
        <v>64.417177914110425</v>
      </c>
      <c r="J17" s="1595">
        <v>103</v>
      </c>
      <c r="K17" s="1598">
        <f t="shared" si="2"/>
        <v>63.190184049079754</v>
      </c>
      <c r="L17" s="1595">
        <v>101</v>
      </c>
      <c r="M17" s="1599">
        <f t="shared" si="3"/>
        <v>61.963190184049076</v>
      </c>
      <c r="N17" s="157" t="s">
        <v>39</v>
      </c>
    </row>
    <row r="18" spans="1:14">
      <c r="A18" s="157">
        <v>7</v>
      </c>
      <c r="B18" s="154" t="s">
        <v>114</v>
      </c>
      <c r="C18" s="285"/>
      <c r="D18" s="285"/>
      <c r="E18" s="1595">
        <v>361</v>
      </c>
      <c r="F18" s="1595">
        <v>271</v>
      </c>
      <c r="G18" s="1596">
        <f t="shared" si="0"/>
        <v>75.069252077562325</v>
      </c>
      <c r="H18" s="1595">
        <v>285</v>
      </c>
      <c r="I18" s="1597">
        <f t="shared" si="1"/>
        <v>78.94736842105263</v>
      </c>
      <c r="J18" s="1595">
        <v>283</v>
      </c>
      <c r="K18" s="1598">
        <f t="shared" si="2"/>
        <v>78.393351800554015</v>
      </c>
      <c r="L18" s="1595">
        <v>295</v>
      </c>
      <c r="M18" s="1599">
        <f t="shared" si="3"/>
        <v>81.717451523545705</v>
      </c>
      <c r="N18" s="157" t="s">
        <v>17</v>
      </c>
    </row>
    <row r="19" spans="1:14">
      <c r="A19" s="157">
        <v>8</v>
      </c>
      <c r="B19" s="154" t="s">
        <v>115</v>
      </c>
      <c r="C19" s="285"/>
      <c r="D19" s="285"/>
      <c r="E19" s="1595">
        <v>507</v>
      </c>
      <c r="F19" s="1595">
        <v>401</v>
      </c>
      <c r="G19" s="1596">
        <f t="shared" si="0"/>
        <v>79.092702169625255</v>
      </c>
      <c r="H19" s="1595">
        <v>389</v>
      </c>
      <c r="I19" s="1597">
        <f t="shared" si="1"/>
        <v>76.72583826429981</v>
      </c>
      <c r="J19" s="1595">
        <v>400</v>
      </c>
      <c r="K19" s="1598">
        <f t="shared" si="2"/>
        <v>78.895463510848131</v>
      </c>
      <c r="L19" s="1595">
        <v>406</v>
      </c>
      <c r="M19" s="1599">
        <f t="shared" si="3"/>
        <v>80.078895463510847</v>
      </c>
      <c r="N19" s="157" t="s">
        <v>17</v>
      </c>
    </row>
    <row r="20" spans="1:14">
      <c r="A20" s="157">
        <v>9</v>
      </c>
      <c r="B20" s="154" t="s">
        <v>116</v>
      </c>
      <c r="C20" s="285"/>
      <c r="D20" s="285"/>
      <c r="E20" s="1595">
        <v>885</v>
      </c>
      <c r="F20" s="1595">
        <v>377</v>
      </c>
      <c r="G20" s="1596">
        <f t="shared" si="0"/>
        <v>42.598870056497177</v>
      </c>
      <c r="H20" s="1595">
        <v>360</v>
      </c>
      <c r="I20" s="1597">
        <f t="shared" si="1"/>
        <v>40.677966101694921</v>
      </c>
      <c r="J20" s="1595">
        <v>342</v>
      </c>
      <c r="K20" s="1598">
        <f t="shared" si="2"/>
        <v>38.644067796610173</v>
      </c>
      <c r="L20" s="1595">
        <v>320</v>
      </c>
      <c r="M20" s="1599">
        <f t="shared" si="3"/>
        <v>36.158192090395481</v>
      </c>
      <c r="N20" s="157" t="s">
        <v>39</v>
      </c>
    </row>
    <row r="21" spans="1:14">
      <c r="A21" s="157">
        <v>10</v>
      </c>
      <c r="B21" s="154" t="s">
        <v>117</v>
      </c>
      <c r="C21" s="285"/>
      <c r="D21" s="285"/>
      <c r="E21" s="1595">
        <v>385</v>
      </c>
      <c r="F21" s="1595">
        <v>31</v>
      </c>
      <c r="G21" s="1596">
        <f t="shared" si="0"/>
        <v>8.0519480519480524</v>
      </c>
      <c r="H21" s="1595">
        <v>32</v>
      </c>
      <c r="I21" s="1597">
        <f t="shared" si="1"/>
        <v>8.3116883116883109</v>
      </c>
      <c r="J21" s="1595">
        <v>29</v>
      </c>
      <c r="K21" s="1598">
        <f t="shared" si="2"/>
        <v>7.5324675324675319</v>
      </c>
      <c r="L21" s="1595">
        <v>40</v>
      </c>
      <c r="M21" s="1599">
        <f t="shared" si="3"/>
        <v>10.38961038961039</v>
      </c>
      <c r="N21" s="157" t="s">
        <v>17</v>
      </c>
    </row>
    <row r="22" spans="1:14" ht="19.5" customHeight="1">
      <c r="A22" s="157">
        <v>11</v>
      </c>
      <c r="B22" s="154" t="s">
        <v>118</v>
      </c>
      <c r="C22" s="546"/>
      <c r="D22" s="546"/>
      <c r="E22" s="1595">
        <v>559</v>
      </c>
      <c r="F22" s="1595">
        <v>240</v>
      </c>
      <c r="G22" s="1596">
        <f t="shared" si="0"/>
        <v>42.933810375670838</v>
      </c>
      <c r="H22" s="1595">
        <v>249</v>
      </c>
      <c r="I22" s="1597">
        <f t="shared" si="1"/>
        <v>44.543828264758496</v>
      </c>
      <c r="J22" s="1595">
        <v>248</v>
      </c>
      <c r="K22" s="1598">
        <f t="shared" si="2"/>
        <v>44.364937388193205</v>
      </c>
      <c r="L22" s="1595">
        <v>247</v>
      </c>
      <c r="M22" s="1599">
        <f t="shared" si="3"/>
        <v>44.186046511627907</v>
      </c>
      <c r="N22" s="157" t="s">
        <v>39</v>
      </c>
    </row>
    <row r="23" spans="1:14">
      <c r="A23" s="157"/>
      <c r="B23" s="173" t="s">
        <v>76</v>
      </c>
      <c r="C23" s="173"/>
      <c r="D23" s="173"/>
      <c r="E23" s="1595">
        <f>SUM(E12:E22)</f>
        <v>3129</v>
      </c>
      <c r="F23" s="1600">
        <f>SUM(F12:F22)</f>
        <v>1644</v>
      </c>
      <c r="G23" s="1596">
        <f t="shared" si="0"/>
        <v>52.54074784276127</v>
      </c>
      <c r="H23" s="1601">
        <f>SUM(H12:H22)</f>
        <v>1651</v>
      </c>
      <c r="I23" s="1597">
        <f t="shared" si="1"/>
        <v>52.764461489293701</v>
      </c>
      <c r="J23" s="1602">
        <f>SUM(J12:J22)</f>
        <v>1643</v>
      </c>
      <c r="K23" s="1598">
        <f t="shared" si="2"/>
        <v>52.508788750399496</v>
      </c>
      <c r="L23" s="1603">
        <f>SUM(L12:L22)</f>
        <v>1639</v>
      </c>
      <c r="M23" s="1599">
        <f t="shared" si="3"/>
        <v>52.380952380952387</v>
      </c>
      <c r="N23" s="159" t="s">
        <v>39</v>
      </c>
    </row>
    <row r="24" spans="1:14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</row>
    <row r="27" spans="1:14">
      <c r="N27" s="570">
        <v>22</v>
      </c>
    </row>
    <row r="28" spans="1:14" ht="21">
      <c r="B28" s="1211"/>
      <c r="C28" s="1211"/>
      <c r="D28" s="1211"/>
      <c r="M28" s="517"/>
      <c r="N28" s="544" t="s">
        <v>372</v>
      </c>
    </row>
    <row r="29" spans="1:14" ht="22.7" customHeight="1">
      <c r="G29" s="89" t="s">
        <v>643</v>
      </c>
    </row>
    <row r="30" spans="1:14" ht="11.25" customHeight="1"/>
    <row r="31" spans="1:14" ht="21.2" customHeight="1">
      <c r="A31" s="3" t="s">
        <v>0</v>
      </c>
      <c r="B31" s="172" t="s">
        <v>302</v>
      </c>
      <c r="C31" s="7" t="s">
        <v>3</v>
      </c>
      <c r="D31" s="7" t="s">
        <v>16</v>
      </c>
      <c r="E31" s="3" t="s">
        <v>31</v>
      </c>
      <c r="F31" s="23"/>
      <c r="G31" s="24"/>
      <c r="H31" s="24"/>
      <c r="I31" s="24"/>
      <c r="J31" s="24" t="s">
        <v>8</v>
      </c>
      <c r="K31" s="24"/>
      <c r="L31" s="24"/>
      <c r="M31" s="155"/>
      <c r="N31" s="3" t="s">
        <v>9</v>
      </c>
    </row>
    <row r="32" spans="1:14" ht="21.75" customHeight="1">
      <c r="A32" s="8"/>
      <c r="B32" s="8" t="s">
        <v>988</v>
      </c>
      <c r="C32" s="8"/>
      <c r="D32" s="8" t="s">
        <v>15</v>
      </c>
      <c r="E32" s="8" t="s">
        <v>106</v>
      </c>
      <c r="F32" s="2319" t="s">
        <v>4</v>
      </c>
      <c r="G32" s="2320"/>
      <c r="H32" s="2321" t="s">
        <v>5</v>
      </c>
      <c r="I32" s="2322"/>
      <c r="J32" s="2323" t="s">
        <v>6</v>
      </c>
      <c r="K32" s="2324"/>
      <c r="L32" s="2325" t="s">
        <v>7</v>
      </c>
      <c r="M32" s="2326"/>
      <c r="N32" s="8" t="s">
        <v>11</v>
      </c>
    </row>
    <row r="33" spans="1:14" ht="21.75" customHeight="1">
      <c r="A33" s="8"/>
      <c r="B33" s="8" t="s">
        <v>989</v>
      </c>
      <c r="C33" s="8"/>
      <c r="D33" s="8"/>
      <c r="E33" s="8"/>
      <c r="F33" s="156" t="s">
        <v>107</v>
      </c>
      <c r="G33" s="170" t="s">
        <v>28</v>
      </c>
      <c r="H33" s="156" t="s">
        <v>107</v>
      </c>
      <c r="I33" s="166" t="s">
        <v>28</v>
      </c>
      <c r="J33" s="156" t="s">
        <v>107</v>
      </c>
      <c r="K33" s="163" t="s">
        <v>28</v>
      </c>
      <c r="L33" s="156" t="s">
        <v>107</v>
      </c>
      <c r="M33" s="841" t="s">
        <v>28</v>
      </c>
      <c r="N33" s="8"/>
    </row>
    <row r="34" spans="1:14" ht="21.2" customHeight="1">
      <c r="A34" s="23">
        <v>1</v>
      </c>
      <c r="B34" s="154" t="s">
        <v>620</v>
      </c>
      <c r="C34" s="370" t="s">
        <v>133</v>
      </c>
      <c r="D34" s="7" t="s">
        <v>155</v>
      </c>
      <c r="E34" s="155">
        <v>8</v>
      </c>
      <c r="F34" s="157">
        <v>3</v>
      </c>
      <c r="G34" s="577">
        <f>F34/E34*100</f>
        <v>37.5</v>
      </c>
      <c r="H34" s="157">
        <v>3</v>
      </c>
      <c r="I34" s="413">
        <f>H34/E34*100</f>
        <v>37.5</v>
      </c>
      <c r="J34" s="157">
        <v>3</v>
      </c>
      <c r="K34" s="414">
        <f>J34/E34*100</f>
        <v>37.5</v>
      </c>
      <c r="L34" s="157">
        <v>3</v>
      </c>
      <c r="M34" s="843">
        <f>L34/E34*100</f>
        <v>37.5</v>
      </c>
      <c r="N34" s="157" t="s">
        <v>17</v>
      </c>
    </row>
    <row r="35" spans="1:14" ht="21.2" customHeight="1">
      <c r="A35" s="23">
        <v>2</v>
      </c>
      <c r="B35" s="154" t="s">
        <v>621</v>
      </c>
      <c r="C35" s="371" t="s">
        <v>655</v>
      </c>
      <c r="D35" s="371"/>
      <c r="E35" s="155">
        <v>17</v>
      </c>
      <c r="F35" s="157">
        <v>10</v>
      </c>
      <c r="G35" s="577">
        <f t="shared" ref="G35:G40" si="4">F35/E35*100</f>
        <v>58.82352941176471</v>
      </c>
      <c r="H35" s="157">
        <v>10</v>
      </c>
      <c r="I35" s="413">
        <f t="shared" ref="I35:I42" si="5">H35/E35*100</f>
        <v>58.82352941176471</v>
      </c>
      <c r="J35" s="157">
        <v>10</v>
      </c>
      <c r="K35" s="414">
        <f t="shared" ref="K35:K40" si="6">J35/E35*100</f>
        <v>58.82352941176471</v>
      </c>
      <c r="L35" s="157">
        <v>10</v>
      </c>
      <c r="M35" s="843">
        <f t="shared" ref="M35:M40" si="7">L35/E35*100</f>
        <v>58.82352941176471</v>
      </c>
      <c r="N35" s="157" t="s">
        <v>17</v>
      </c>
    </row>
    <row r="36" spans="1:14" ht="21.2" customHeight="1">
      <c r="A36" s="23">
        <v>3</v>
      </c>
      <c r="B36" s="154" t="s">
        <v>622</v>
      </c>
      <c r="C36" s="371" t="s">
        <v>661</v>
      </c>
      <c r="D36" s="285"/>
      <c r="E36" s="155">
        <v>4</v>
      </c>
      <c r="F36" s="1523">
        <v>2</v>
      </c>
      <c r="G36" s="1524">
        <f t="shared" si="4"/>
        <v>50</v>
      </c>
      <c r="H36" s="1523">
        <v>2</v>
      </c>
      <c r="I36" s="1525">
        <f t="shared" si="5"/>
        <v>50</v>
      </c>
      <c r="J36" s="1523">
        <v>2</v>
      </c>
      <c r="K36" s="1526">
        <f t="shared" si="6"/>
        <v>50</v>
      </c>
      <c r="L36" s="1523">
        <v>2</v>
      </c>
      <c r="M36" s="1527">
        <f t="shared" si="7"/>
        <v>50</v>
      </c>
      <c r="N36" s="157" t="s">
        <v>17</v>
      </c>
    </row>
    <row r="37" spans="1:14" ht="21.2" customHeight="1">
      <c r="A37" s="23">
        <v>4</v>
      </c>
      <c r="B37" s="154" t="s">
        <v>623</v>
      </c>
      <c r="C37" s="371" t="s">
        <v>657</v>
      </c>
      <c r="D37" s="285"/>
      <c r="E37" s="155">
        <v>5</v>
      </c>
      <c r="F37" s="1523">
        <v>2</v>
      </c>
      <c r="G37" s="1524">
        <f t="shared" si="4"/>
        <v>40</v>
      </c>
      <c r="H37" s="1523">
        <v>2</v>
      </c>
      <c r="I37" s="1525">
        <f t="shared" si="5"/>
        <v>40</v>
      </c>
      <c r="J37" s="1523">
        <v>2</v>
      </c>
      <c r="K37" s="1526">
        <f t="shared" si="6"/>
        <v>40</v>
      </c>
      <c r="L37" s="1523">
        <v>2</v>
      </c>
      <c r="M37" s="1527">
        <f t="shared" si="7"/>
        <v>40</v>
      </c>
      <c r="N37" s="157" t="s">
        <v>17</v>
      </c>
    </row>
    <row r="38" spans="1:14" ht="21.2" customHeight="1">
      <c r="A38" s="23">
        <v>5</v>
      </c>
      <c r="B38" s="154" t="s">
        <v>54</v>
      </c>
      <c r="C38" s="371" t="s">
        <v>658</v>
      </c>
      <c r="D38" s="285"/>
      <c r="E38" s="155">
        <v>8</v>
      </c>
      <c r="F38" s="1523">
        <v>8</v>
      </c>
      <c r="G38" s="1524">
        <f t="shared" si="4"/>
        <v>100</v>
      </c>
      <c r="H38" s="1523">
        <v>8</v>
      </c>
      <c r="I38" s="1525">
        <f t="shared" si="5"/>
        <v>100</v>
      </c>
      <c r="J38" s="1523">
        <v>8</v>
      </c>
      <c r="K38" s="1526">
        <f t="shared" si="6"/>
        <v>100</v>
      </c>
      <c r="L38" s="1523">
        <v>8</v>
      </c>
      <c r="M38" s="1527">
        <f t="shared" si="7"/>
        <v>100</v>
      </c>
      <c r="N38" s="157" t="s">
        <v>17</v>
      </c>
    </row>
    <row r="39" spans="1:14" ht="21.2" customHeight="1">
      <c r="A39" s="23">
        <v>6</v>
      </c>
      <c r="B39" s="154" t="s">
        <v>52</v>
      </c>
      <c r="C39" s="371"/>
      <c r="D39" s="285"/>
      <c r="E39" s="155">
        <v>14</v>
      </c>
      <c r="F39" s="157">
        <v>9</v>
      </c>
      <c r="G39" s="577">
        <f t="shared" si="4"/>
        <v>64.285714285714292</v>
      </c>
      <c r="H39" s="157">
        <v>9</v>
      </c>
      <c r="I39" s="413">
        <f t="shared" si="5"/>
        <v>64.285714285714292</v>
      </c>
      <c r="J39" s="157">
        <v>9</v>
      </c>
      <c r="K39" s="414">
        <f t="shared" si="6"/>
        <v>64.285714285714292</v>
      </c>
      <c r="L39" s="157">
        <v>9</v>
      </c>
      <c r="M39" s="843">
        <f t="shared" si="7"/>
        <v>64.285714285714292</v>
      </c>
      <c r="N39" s="157" t="s">
        <v>17</v>
      </c>
    </row>
    <row r="40" spans="1:14" ht="21.2" customHeight="1">
      <c r="A40" s="23">
        <v>7</v>
      </c>
      <c r="B40" s="154" t="s">
        <v>624</v>
      </c>
      <c r="C40" s="285"/>
      <c r="D40" s="910"/>
      <c r="E40" s="155">
        <v>13</v>
      </c>
      <c r="F40" s="1523">
        <v>13</v>
      </c>
      <c r="G40" s="1524">
        <f t="shared" si="4"/>
        <v>100</v>
      </c>
      <c r="H40" s="1523">
        <v>13</v>
      </c>
      <c r="I40" s="1525">
        <f t="shared" si="5"/>
        <v>100</v>
      </c>
      <c r="J40" s="1523">
        <v>13</v>
      </c>
      <c r="K40" s="1526">
        <f t="shared" si="6"/>
        <v>100</v>
      </c>
      <c r="L40" s="1523">
        <v>13</v>
      </c>
      <c r="M40" s="1527">
        <f t="shared" si="7"/>
        <v>100</v>
      </c>
      <c r="N40" s="157" t="s">
        <v>17</v>
      </c>
    </row>
    <row r="41" spans="1:14" ht="21.2" customHeight="1">
      <c r="A41" s="23">
        <v>8</v>
      </c>
      <c r="B41" s="154" t="s">
        <v>121</v>
      </c>
      <c r="C41" s="546"/>
      <c r="D41" s="911"/>
      <c r="E41" s="155"/>
      <c r="F41" s="157"/>
      <c r="G41" s="577"/>
      <c r="H41" s="157"/>
      <c r="I41" s="413"/>
      <c r="J41" s="157"/>
      <c r="K41" s="414"/>
      <c r="L41" s="157"/>
      <c r="M41" s="843"/>
      <c r="N41" s="157" t="s">
        <v>17</v>
      </c>
    </row>
    <row r="42" spans="1:14" ht="21.2" customHeight="1">
      <c r="A42" s="157"/>
      <c r="B42" s="174" t="s">
        <v>76</v>
      </c>
      <c r="C42" s="174"/>
      <c r="D42" s="174"/>
      <c r="E42" s="847">
        <f>SUM(E34:E41)</f>
        <v>69</v>
      </c>
      <c r="F42" s="847">
        <f>SUM(F34:F41)</f>
        <v>47</v>
      </c>
      <c r="G42" s="577">
        <f>F42/E42*100</f>
        <v>68.115942028985515</v>
      </c>
      <c r="H42" s="846">
        <f>SUM(H34:H41)</f>
        <v>47</v>
      </c>
      <c r="I42" s="413">
        <f t="shared" si="5"/>
        <v>68.115942028985515</v>
      </c>
      <c r="J42" s="845">
        <f>SUM(J34:J41)</f>
        <v>47</v>
      </c>
      <c r="K42" s="414">
        <f t="shared" ref="K42" si="8">J42/G42*100</f>
        <v>69</v>
      </c>
      <c r="L42" s="844">
        <f>SUM(L34:L41)</f>
        <v>47</v>
      </c>
      <c r="M42" s="843">
        <f t="shared" ref="M42" si="9">L42/I42*100</f>
        <v>69</v>
      </c>
      <c r="N42" s="157" t="s">
        <v>17</v>
      </c>
    </row>
    <row r="44" spans="1:14" ht="19.5" customHeight="1"/>
    <row r="53" spans="7:14">
      <c r="N53" s="1832">
        <v>23</v>
      </c>
    </row>
    <row r="54" spans="7:14" ht="21">
      <c r="N54" s="697" t="s">
        <v>1038</v>
      </c>
    </row>
    <row r="55" spans="7:14" ht="21">
      <c r="M55" s="517"/>
      <c r="N55" s="517"/>
    </row>
    <row r="56" spans="7:14">
      <c r="H56" s="2" t="s">
        <v>4</v>
      </c>
      <c r="I56" s="2" t="s">
        <v>5</v>
      </c>
      <c r="J56" s="2" t="s">
        <v>6</v>
      </c>
      <c r="K56" s="2" t="s">
        <v>7</v>
      </c>
    </row>
    <row r="57" spans="7:14">
      <c r="G57" s="367" t="s">
        <v>108</v>
      </c>
      <c r="H57" s="2">
        <v>100</v>
      </c>
      <c r="I57" s="167">
        <v>100</v>
      </c>
      <c r="J57" s="340">
        <v>100</v>
      </c>
      <c r="K57" s="340">
        <v>100</v>
      </c>
    </row>
    <row r="58" spans="7:14">
      <c r="G58" s="367" t="s">
        <v>109</v>
      </c>
      <c r="H58" s="1494">
        <v>85.714285714285708</v>
      </c>
      <c r="I58" s="167">
        <v>100</v>
      </c>
      <c r="J58" s="340">
        <v>100</v>
      </c>
      <c r="K58" s="340">
        <v>100</v>
      </c>
    </row>
    <row r="59" spans="7:14">
      <c r="G59" s="367" t="s">
        <v>110</v>
      </c>
      <c r="H59" s="2">
        <v>100</v>
      </c>
      <c r="I59" s="167">
        <v>100</v>
      </c>
      <c r="J59" s="340">
        <v>100</v>
      </c>
      <c r="K59" s="340">
        <v>100</v>
      </c>
    </row>
    <row r="60" spans="7:14">
      <c r="G60" s="367" t="s">
        <v>111</v>
      </c>
      <c r="H60" s="10">
        <v>81.318681318681314</v>
      </c>
      <c r="I60" s="1495">
        <v>81.318681318681314</v>
      </c>
      <c r="J60" s="415">
        <v>85.714285714285708</v>
      </c>
      <c r="K60" s="415">
        <v>81.318681318681314</v>
      </c>
    </row>
    <row r="61" spans="7:14">
      <c r="G61" s="367" t="s">
        <v>112</v>
      </c>
      <c r="H61" s="10">
        <v>77.611940298507463</v>
      </c>
      <c r="I61" s="1495">
        <v>84.328358208955223</v>
      </c>
      <c r="J61" s="415">
        <v>86.567164179104466</v>
      </c>
      <c r="K61" s="415">
        <v>83.582089552238799</v>
      </c>
    </row>
    <row r="62" spans="7:14">
      <c r="G62" s="367" t="s">
        <v>113</v>
      </c>
      <c r="H62" s="10">
        <v>63.190184049079754</v>
      </c>
      <c r="I62" s="1495">
        <v>64.417177914110425</v>
      </c>
      <c r="J62" s="415">
        <v>63.190184049079754</v>
      </c>
      <c r="K62" s="415">
        <v>61.963190184049076</v>
      </c>
    </row>
    <row r="63" spans="7:14">
      <c r="G63" s="367" t="s">
        <v>114</v>
      </c>
      <c r="H63" s="10">
        <v>75.069252077562325</v>
      </c>
      <c r="I63" s="1495">
        <v>78.94736842105263</v>
      </c>
      <c r="J63" s="415">
        <v>78.393351800554015</v>
      </c>
      <c r="K63" s="415">
        <v>81.717451523545705</v>
      </c>
    </row>
    <row r="64" spans="7:14">
      <c r="G64" s="367" t="s">
        <v>115</v>
      </c>
      <c r="H64" s="10">
        <v>79.092702169625255</v>
      </c>
      <c r="I64" s="1495">
        <v>76.72583826429981</v>
      </c>
      <c r="J64" s="415">
        <v>78.895463510848131</v>
      </c>
      <c r="K64" s="415">
        <v>80.078895463510847</v>
      </c>
    </row>
    <row r="65" spans="7:11">
      <c r="G65" s="367" t="s">
        <v>116</v>
      </c>
      <c r="H65" s="10">
        <v>42.598870056497177</v>
      </c>
      <c r="I65" s="1495">
        <v>40.677966101694921</v>
      </c>
      <c r="J65" s="415">
        <v>38.644067796610173</v>
      </c>
      <c r="K65" s="415">
        <v>36.158192090395481</v>
      </c>
    </row>
    <row r="66" spans="7:11">
      <c r="G66" s="367" t="s">
        <v>117</v>
      </c>
      <c r="H66" s="10">
        <v>8.0519480519480524</v>
      </c>
      <c r="I66" s="1495">
        <v>8.3116883116883109</v>
      </c>
      <c r="J66" s="415">
        <v>7.5324675324675319</v>
      </c>
      <c r="K66" s="415">
        <v>10.38961038961039</v>
      </c>
    </row>
    <row r="67" spans="7:11">
      <c r="G67" s="367" t="s">
        <v>118</v>
      </c>
      <c r="H67" s="10">
        <v>42.933810375670838</v>
      </c>
      <c r="I67" s="1495">
        <v>44.543828264758496</v>
      </c>
      <c r="J67" s="415">
        <v>44.364937388193205</v>
      </c>
      <c r="K67" s="415">
        <v>44.186046511627907</v>
      </c>
    </row>
    <row r="68" spans="7:11">
      <c r="G68" s="2" t="s">
        <v>76</v>
      </c>
      <c r="H68" s="10">
        <v>52.54074784276127</v>
      </c>
      <c r="I68" s="1495">
        <v>52.764461489293701</v>
      </c>
      <c r="J68" s="415">
        <v>52.508788750399496</v>
      </c>
      <c r="K68" s="415">
        <v>52.380952380952387</v>
      </c>
    </row>
    <row r="81" spans="2:14">
      <c r="N81" s="1832">
        <v>24</v>
      </c>
    </row>
    <row r="82" spans="2:14" ht="21">
      <c r="N82" s="1833" t="s">
        <v>373</v>
      </c>
    </row>
    <row r="83" spans="2:14" ht="21">
      <c r="B83" s="1211"/>
      <c r="C83" s="1211"/>
      <c r="D83" s="1211"/>
      <c r="M83" s="517"/>
      <c r="N83" s="569"/>
    </row>
    <row r="86" spans="2:14">
      <c r="C86" s="1501" t="s">
        <v>990</v>
      </c>
      <c r="D86" s="157" t="s">
        <v>4</v>
      </c>
      <c r="E86" s="157" t="s">
        <v>5</v>
      </c>
      <c r="F86" s="157" t="s">
        <v>6</v>
      </c>
      <c r="G86" s="157" t="s">
        <v>7</v>
      </c>
    </row>
    <row r="87" spans="2:14">
      <c r="B87" s="910"/>
      <c r="C87" s="1496" t="s">
        <v>620</v>
      </c>
      <c r="D87" s="1497">
        <v>37.5</v>
      </c>
      <c r="E87" s="1498">
        <v>37.5</v>
      </c>
      <c r="F87" s="1497">
        <v>37.5</v>
      </c>
      <c r="G87" s="843">
        <v>37.5</v>
      </c>
    </row>
    <row r="88" spans="2:14">
      <c r="B88" s="910"/>
      <c r="C88" s="1496" t="s">
        <v>621</v>
      </c>
      <c r="D88" s="1497">
        <v>58.82352941176471</v>
      </c>
      <c r="E88" s="1498">
        <v>58.82352941176471</v>
      </c>
      <c r="F88" s="1497">
        <v>58.82352941176471</v>
      </c>
      <c r="G88" s="843">
        <v>58.82352941176471</v>
      </c>
    </row>
    <row r="89" spans="2:14">
      <c r="B89" s="910"/>
      <c r="C89" s="1496" t="s">
        <v>622</v>
      </c>
      <c r="D89" s="1497">
        <v>50</v>
      </c>
      <c r="E89" s="1498">
        <v>50</v>
      </c>
      <c r="F89" s="1497">
        <v>50</v>
      </c>
      <c r="G89" s="843">
        <v>50</v>
      </c>
    </row>
    <row r="90" spans="2:14">
      <c r="B90" s="910"/>
      <c r="C90" s="1496" t="s">
        <v>623</v>
      </c>
      <c r="D90" s="1497">
        <v>40</v>
      </c>
      <c r="E90" s="1498">
        <v>40</v>
      </c>
      <c r="F90" s="1497">
        <v>40</v>
      </c>
      <c r="G90" s="843">
        <v>40</v>
      </c>
    </row>
    <row r="91" spans="2:14">
      <c r="B91" s="910"/>
      <c r="C91" s="1496" t="s">
        <v>54</v>
      </c>
      <c r="D91" s="1497">
        <v>100</v>
      </c>
      <c r="E91" s="1498">
        <v>100</v>
      </c>
      <c r="F91" s="1497">
        <v>100</v>
      </c>
      <c r="G91" s="843">
        <v>100</v>
      </c>
    </row>
    <row r="92" spans="2:14">
      <c r="B92" s="910"/>
      <c r="C92" s="1496" t="s">
        <v>52</v>
      </c>
      <c r="D92" s="1497">
        <v>64.285714285714292</v>
      </c>
      <c r="E92" s="1498">
        <v>64.285714285714292</v>
      </c>
      <c r="F92" s="1497">
        <v>64.285714285714292</v>
      </c>
      <c r="G92" s="843">
        <v>64.285714285714292</v>
      </c>
    </row>
    <row r="93" spans="2:14">
      <c r="B93" s="910"/>
      <c r="C93" s="1496" t="s">
        <v>624</v>
      </c>
      <c r="D93" s="1497">
        <v>100</v>
      </c>
      <c r="E93" s="1498">
        <v>100</v>
      </c>
      <c r="F93" s="1497">
        <v>100</v>
      </c>
      <c r="G93" s="843">
        <v>100</v>
      </c>
    </row>
    <row r="94" spans="2:14">
      <c r="C94" s="1500" t="s">
        <v>76</v>
      </c>
      <c r="D94" s="1497">
        <v>68.115942028985515</v>
      </c>
      <c r="E94" s="1499">
        <v>68.115942028985515</v>
      </c>
      <c r="F94" s="1497">
        <v>69</v>
      </c>
      <c r="G94" s="843">
        <v>69</v>
      </c>
    </row>
    <row r="95" spans="2:14">
      <c r="E95" s="528"/>
    </row>
    <row r="96" spans="2:14">
      <c r="E96" s="367"/>
    </row>
    <row r="109" spans="14:14">
      <c r="N109" s="1834">
        <v>25</v>
      </c>
    </row>
  </sheetData>
  <mergeCells count="8">
    <mergeCell ref="F10:G10"/>
    <mergeCell ref="H10:I10"/>
    <mergeCell ref="J10:K10"/>
    <mergeCell ref="L10:M10"/>
    <mergeCell ref="F32:G32"/>
    <mergeCell ref="H32:I32"/>
    <mergeCell ref="J32:K32"/>
    <mergeCell ref="L32:M32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</sheetPr>
  <dimension ref="A1:Y111"/>
  <sheetViews>
    <sheetView view="pageBreakPreview" topLeftCell="A19" zoomScale="160" zoomScaleNormal="120" zoomScaleSheetLayoutView="160" workbookViewId="0">
      <selection activeCell="C2" sqref="C2"/>
    </sheetView>
  </sheetViews>
  <sheetFormatPr defaultColWidth="9.140625" defaultRowHeight="18.75"/>
  <cols>
    <col min="1" max="1" width="4.7109375" style="90" customWidth="1"/>
    <col min="2" max="2" width="15" customWidth="1"/>
    <col min="3" max="3" width="16.85546875" style="227" customWidth="1"/>
    <col min="4" max="4" width="16.28515625" customWidth="1"/>
    <col min="5" max="5" width="9.85546875" customWidth="1"/>
    <col min="6" max="6" width="5.7109375" customWidth="1"/>
    <col min="7" max="7" width="5.85546875" customWidth="1"/>
    <col min="8" max="8" width="7.140625" style="375" customWidth="1"/>
    <col min="9" max="9" width="6.42578125" style="394" customWidth="1"/>
    <col min="10" max="10" width="5.28515625" customWidth="1"/>
    <col min="11" max="11" width="8" style="375" customWidth="1"/>
    <col min="12" max="12" width="6" customWidth="1"/>
    <col min="13" max="13" width="6.28515625" style="394" customWidth="1"/>
    <col min="14" max="14" width="7.7109375" style="375" customWidth="1"/>
    <col min="15" max="15" width="6" customWidth="1"/>
    <col min="16" max="16" width="6.28515625" customWidth="1"/>
    <col min="17" max="17" width="7.28515625" style="375" customWidth="1"/>
    <col min="18" max="18" width="5.7109375" customWidth="1"/>
  </cols>
  <sheetData>
    <row r="1" spans="1:18" ht="26.25">
      <c r="B1" s="526" t="s">
        <v>317</v>
      </c>
      <c r="Q1" s="517" t="s">
        <v>312</v>
      </c>
      <c r="R1" s="1212" t="s">
        <v>870</v>
      </c>
    </row>
    <row r="2" spans="1:18" ht="21">
      <c r="B2" s="529" t="s">
        <v>667</v>
      </c>
    </row>
    <row r="3" spans="1:18" ht="21">
      <c r="B3" s="530"/>
      <c r="C3" s="849" t="s">
        <v>662</v>
      </c>
    </row>
    <row r="4" spans="1:18" ht="21">
      <c r="B4" s="849" t="s">
        <v>925</v>
      </c>
      <c r="C4" s="530"/>
    </row>
    <row r="5" spans="1:18" ht="21">
      <c r="B5" s="849" t="s">
        <v>926</v>
      </c>
      <c r="C5" s="530"/>
    </row>
    <row r="6" spans="1:18" ht="12.75" customHeight="1"/>
    <row r="7" spans="1:18" ht="21">
      <c r="H7" s="374" t="s">
        <v>642</v>
      </c>
      <c r="I7" s="393"/>
    </row>
    <row r="8" spans="1:18" ht="7.5" customHeight="1"/>
    <row r="9" spans="1:18" ht="18.75" customHeight="1">
      <c r="A9" s="156" t="s">
        <v>0</v>
      </c>
      <c r="B9" s="156" t="s">
        <v>122</v>
      </c>
      <c r="C9" s="228" t="s">
        <v>123</v>
      </c>
      <c r="D9" s="156" t="s">
        <v>3</v>
      </c>
      <c r="E9" s="156" t="s">
        <v>124</v>
      </c>
      <c r="F9" s="198"/>
      <c r="G9" s="177"/>
      <c r="H9" s="266"/>
      <c r="I9" s="395"/>
      <c r="J9" s="177"/>
      <c r="K9" s="266"/>
      <c r="L9" s="177" t="s">
        <v>8</v>
      </c>
      <c r="M9" s="395"/>
      <c r="N9" s="266"/>
      <c r="O9" s="177"/>
      <c r="P9" s="177"/>
      <c r="Q9" s="386"/>
      <c r="R9" s="215" t="s">
        <v>9</v>
      </c>
    </row>
    <row r="10" spans="1:18" ht="16.5" customHeight="1">
      <c r="A10" s="185"/>
      <c r="B10" s="185"/>
      <c r="C10" s="229"/>
      <c r="D10" s="185"/>
      <c r="E10" s="185"/>
      <c r="F10" s="204"/>
      <c r="G10" s="202" t="s">
        <v>4</v>
      </c>
      <c r="H10" s="317"/>
      <c r="I10" s="396"/>
      <c r="J10" s="205" t="s">
        <v>5</v>
      </c>
      <c r="K10" s="267"/>
      <c r="L10" s="197"/>
      <c r="M10" s="402" t="s">
        <v>6</v>
      </c>
      <c r="N10" s="382"/>
      <c r="O10" s="867"/>
      <c r="P10" s="868" t="s">
        <v>7</v>
      </c>
      <c r="Q10" s="869"/>
      <c r="R10" s="152" t="s">
        <v>11</v>
      </c>
    </row>
    <row r="11" spans="1:18">
      <c r="A11" s="152"/>
      <c r="B11" s="152"/>
      <c r="C11" s="230"/>
      <c r="D11" s="152"/>
      <c r="E11" s="152"/>
      <c r="F11" s="206" t="s">
        <v>31</v>
      </c>
      <c r="G11" s="206" t="s">
        <v>31</v>
      </c>
      <c r="H11" s="376" t="s">
        <v>28</v>
      </c>
      <c r="I11" s="397" t="s">
        <v>31</v>
      </c>
      <c r="J11" s="210" t="s">
        <v>31</v>
      </c>
      <c r="K11" s="268" t="s">
        <v>28</v>
      </c>
      <c r="L11" s="212" t="s">
        <v>31</v>
      </c>
      <c r="M11" s="403" t="s">
        <v>31</v>
      </c>
      <c r="N11" s="383" t="s">
        <v>28</v>
      </c>
      <c r="O11" s="215" t="s">
        <v>31</v>
      </c>
      <c r="P11" s="215" t="s">
        <v>31</v>
      </c>
      <c r="Q11" s="387" t="s">
        <v>28</v>
      </c>
      <c r="R11" s="152"/>
    </row>
    <row r="12" spans="1:18" ht="18.75" customHeight="1">
      <c r="A12" s="153"/>
      <c r="B12" s="153"/>
      <c r="C12" s="231"/>
      <c r="D12" s="153"/>
      <c r="E12" s="153"/>
      <c r="F12" s="207" t="s">
        <v>60</v>
      </c>
      <c r="G12" s="207" t="s">
        <v>130</v>
      </c>
      <c r="H12" s="377"/>
      <c r="I12" s="398" t="s">
        <v>60</v>
      </c>
      <c r="J12" s="211" t="s">
        <v>130</v>
      </c>
      <c r="K12" s="269"/>
      <c r="L12" s="213" t="s">
        <v>60</v>
      </c>
      <c r="M12" s="404" t="s">
        <v>130</v>
      </c>
      <c r="N12" s="384"/>
      <c r="O12" s="216" t="s">
        <v>60</v>
      </c>
      <c r="P12" s="216" t="s">
        <v>130</v>
      </c>
      <c r="Q12" s="388"/>
      <c r="R12" s="152"/>
    </row>
    <row r="13" spans="1:18" ht="20.25" customHeight="1">
      <c r="A13" s="152">
        <v>1</v>
      </c>
      <c r="B13" s="417" t="s">
        <v>318</v>
      </c>
      <c r="C13" s="232" t="s">
        <v>127</v>
      </c>
      <c r="D13" s="242" t="s">
        <v>133</v>
      </c>
      <c r="E13" s="179" t="s">
        <v>141</v>
      </c>
      <c r="F13" s="1517">
        <v>1</v>
      </c>
      <c r="G13" s="1518">
        <v>1</v>
      </c>
      <c r="H13" s="1519">
        <f>G13/F13*100</f>
        <v>100</v>
      </c>
      <c r="I13" s="1518">
        <v>1</v>
      </c>
      <c r="J13" s="1518">
        <v>1</v>
      </c>
      <c r="K13" s="1520">
        <f>J13/I13*100</f>
        <v>100</v>
      </c>
      <c r="L13" s="1518">
        <v>1</v>
      </c>
      <c r="M13" s="1518">
        <v>1</v>
      </c>
      <c r="N13" s="1521">
        <f>M13/L13*100</f>
        <v>100</v>
      </c>
      <c r="O13" s="1518">
        <v>1</v>
      </c>
      <c r="P13" s="1518">
        <v>1</v>
      </c>
      <c r="Q13" s="1522">
        <f>P13/O13*100</f>
        <v>100</v>
      </c>
      <c r="R13" s="385" t="s">
        <v>17</v>
      </c>
    </row>
    <row r="14" spans="1:18" ht="18.75" customHeight="1">
      <c r="A14" s="152"/>
      <c r="B14" s="189" t="s">
        <v>319</v>
      </c>
      <c r="C14" s="232"/>
      <c r="D14" s="243" t="s">
        <v>627</v>
      </c>
      <c r="E14" s="209"/>
      <c r="F14" s="378"/>
      <c r="G14" s="199"/>
      <c r="H14" s="326"/>
      <c r="I14" s="399"/>
      <c r="J14" s="200"/>
      <c r="K14" s="380"/>
      <c r="L14" s="201"/>
      <c r="M14" s="297"/>
      <c r="N14" s="324"/>
      <c r="O14" s="379"/>
      <c r="P14" s="379"/>
      <c r="Q14" s="870"/>
      <c r="R14" s="152"/>
    </row>
    <row r="15" spans="1:18" ht="18.75" customHeight="1">
      <c r="A15" s="152"/>
      <c r="B15" s="189"/>
      <c r="C15" s="232"/>
      <c r="D15" s="243" t="s">
        <v>628</v>
      </c>
      <c r="E15" s="209"/>
      <c r="F15" s="378"/>
      <c r="G15" s="199"/>
      <c r="H15" s="326"/>
      <c r="I15" s="399"/>
      <c r="J15" s="200"/>
      <c r="K15" s="380"/>
      <c r="L15" s="201"/>
      <c r="M15" s="297"/>
      <c r="N15" s="324"/>
      <c r="O15" s="379"/>
      <c r="P15" s="379"/>
      <c r="Q15" s="870"/>
      <c r="R15" s="152"/>
    </row>
    <row r="16" spans="1:18" ht="19.5" customHeight="1">
      <c r="A16" s="152"/>
      <c r="B16" s="189"/>
      <c r="C16" s="232"/>
      <c r="D16" s="243" t="s">
        <v>629</v>
      </c>
      <c r="E16" s="209"/>
      <c r="F16" s="378"/>
      <c r="G16" s="199"/>
      <c r="H16" s="326"/>
      <c r="I16" s="399"/>
      <c r="J16" s="200"/>
      <c r="K16" s="380"/>
      <c r="L16" s="201"/>
      <c r="M16" s="297"/>
      <c r="N16" s="324"/>
      <c r="O16" s="379"/>
      <c r="P16" s="379"/>
      <c r="Q16" s="870"/>
      <c r="R16" s="152"/>
    </row>
    <row r="17" spans="1:18" ht="20.25" customHeight="1">
      <c r="A17" s="152"/>
      <c r="B17" s="189"/>
      <c r="C17" s="232"/>
      <c r="D17" s="243" t="s">
        <v>631</v>
      </c>
      <c r="E17" s="209"/>
      <c r="F17" s="378"/>
      <c r="G17" s="199"/>
      <c r="H17" s="326"/>
      <c r="I17" s="399"/>
      <c r="J17" s="200"/>
      <c r="K17" s="380"/>
      <c r="L17" s="201"/>
      <c r="M17" s="297"/>
      <c r="N17" s="324"/>
      <c r="O17" s="379"/>
      <c r="P17" s="379"/>
      <c r="Q17" s="870"/>
      <c r="R17" s="152"/>
    </row>
    <row r="18" spans="1:18" ht="18.75" customHeight="1">
      <c r="A18" s="152"/>
      <c r="B18" s="189"/>
      <c r="C18" s="232"/>
      <c r="D18" s="180" t="s">
        <v>630</v>
      </c>
      <c r="E18" s="209"/>
      <c r="F18" s="378"/>
      <c r="G18" s="199"/>
      <c r="H18" s="326"/>
      <c r="I18" s="399"/>
      <c r="J18" s="200"/>
      <c r="K18" s="380"/>
      <c r="L18" s="201"/>
      <c r="M18" s="297"/>
      <c r="N18" s="324"/>
      <c r="O18" s="379"/>
      <c r="P18" s="379"/>
      <c r="Q18" s="870"/>
      <c r="R18" s="152"/>
    </row>
    <row r="19" spans="1:18" ht="19.5" customHeight="1">
      <c r="A19" s="152"/>
      <c r="B19" s="186"/>
      <c r="C19" s="852" t="s">
        <v>125</v>
      </c>
      <c r="D19" s="853" t="s">
        <v>126</v>
      </c>
      <c r="E19" s="854" t="s">
        <v>284</v>
      </c>
      <c r="F19" s="1516">
        <v>1658</v>
      </c>
      <c r="G19" s="1508">
        <v>1028</v>
      </c>
      <c r="H19" s="274">
        <f>G19/F19*100</f>
        <v>62.002412545235217</v>
      </c>
      <c r="I19" s="1510">
        <v>1666</v>
      </c>
      <c r="J19" s="1508">
        <v>1248</v>
      </c>
      <c r="K19" s="877">
        <f>J19/I19*100</f>
        <v>74.909963985594246</v>
      </c>
      <c r="L19" s="1508">
        <v>1683</v>
      </c>
      <c r="M19" s="1510">
        <v>1347</v>
      </c>
      <c r="N19" s="276">
        <f>M19/L19*100</f>
        <v>80.035650623885928</v>
      </c>
      <c r="O19" s="1508">
        <v>1538</v>
      </c>
      <c r="P19" s="1508">
        <v>1355</v>
      </c>
      <c r="Q19" s="871">
        <f>P19/O19*100</f>
        <v>88.10143042912874</v>
      </c>
      <c r="R19" s="151" t="s">
        <v>17</v>
      </c>
    </row>
    <row r="20" spans="1:18" ht="18" customHeight="1">
      <c r="A20" s="152"/>
      <c r="B20" s="186"/>
      <c r="C20" s="233"/>
      <c r="D20" s="189" t="s">
        <v>128</v>
      </c>
      <c r="E20" s="182"/>
      <c r="F20" s="218"/>
      <c r="G20" s="219"/>
      <c r="H20" s="326"/>
      <c r="I20" s="399"/>
      <c r="J20" s="224"/>
      <c r="K20" s="380"/>
      <c r="L20" s="237"/>
      <c r="M20" s="297"/>
      <c r="N20" s="324"/>
      <c r="O20" s="878"/>
      <c r="P20" s="878"/>
      <c r="Q20" s="872"/>
      <c r="R20" s="152"/>
    </row>
    <row r="21" spans="1:18" ht="19.5" customHeight="1">
      <c r="A21" s="152"/>
      <c r="B21" s="186"/>
      <c r="C21" s="233"/>
      <c r="D21" s="189" t="s">
        <v>625</v>
      </c>
      <c r="E21" s="850"/>
      <c r="F21" s="851"/>
      <c r="G21" s="219"/>
      <c r="H21" s="326"/>
      <c r="I21" s="399"/>
      <c r="J21" s="224"/>
      <c r="K21" s="380"/>
      <c r="L21" s="237"/>
      <c r="M21" s="297"/>
      <c r="N21" s="324"/>
      <c r="O21" s="878"/>
      <c r="P21" s="878"/>
      <c r="Q21" s="872"/>
      <c r="R21" s="152"/>
    </row>
    <row r="22" spans="1:18" ht="18" customHeight="1">
      <c r="A22" s="152"/>
      <c r="B22" s="186"/>
      <c r="C22" s="233"/>
      <c r="D22" s="855" t="s">
        <v>626</v>
      </c>
      <c r="E22" s="856"/>
      <c r="F22" s="857"/>
      <c r="G22" s="858"/>
      <c r="H22" s="859"/>
      <c r="I22" s="860"/>
      <c r="J22" s="861"/>
      <c r="K22" s="862"/>
      <c r="L22" s="863"/>
      <c r="M22" s="864"/>
      <c r="N22" s="865"/>
      <c r="O22" s="882"/>
      <c r="P22" s="882"/>
      <c r="Q22" s="873"/>
      <c r="R22" s="391"/>
    </row>
    <row r="23" spans="1:18" ht="19.5" customHeight="1">
      <c r="A23" s="152"/>
      <c r="B23" s="186"/>
      <c r="C23" s="233"/>
      <c r="D23" s="189" t="s">
        <v>632</v>
      </c>
      <c r="E23" s="885" t="s">
        <v>43</v>
      </c>
      <c r="F23" s="851"/>
      <c r="G23" s="152">
        <f>G25</f>
        <v>2.59</v>
      </c>
      <c r="H23" s="1650">
        <v>3</v>
      </c>
      <c r="I23" s="399"/>
      <c r="J23" s="152">
        <f>(J25+J26)/2</f>
        <v>2.79</v>
      </c>
      <c r="K23" s="1650">
        <v>3</v>
      </c>
      <c r="L23" s="237"/>
      <c r="M23" s="152">
        <f>(M25+M26)/2</f>
        <v>2.5700000000000003</v>
      </c>
      <c r="N23" s="1650">
        <v>3</v>
      </c>
      <c r="O23" s="878"/>
      <c r="P23" s="1503">
        <f>(P25+P26)/2</f>
        <v>3.1749999999999998</v>
      </c>
      <c r="Q23" s="1650">
        <v>3</v>
      </c>
      <c r="R23" s="152" t="s">
        <v>17</v>
      </c>
    </row>
    <row r="24" spans="1:18" ht="17.45" customHeight="1">
      <c r="A24" s="152"/>
      <c r="B24" s="186"/>
      <c r="C24" s="233"/>
      <c r="D24" s="189" t="s">
        <v>633</v>
      </c>
      <c r="E24" s="885" t="s">
        <v>494</v>
      </c>
      <c r="F24" s="851"/>
      <c r="G24" s="219"/>
      <c r="H24" s="326"/>
      <c r="I24" s="399"/>
      <c r="J24" s="224"/>
      <c r="K24" s="380"/>
      <c r="L24" s="237"/>
      <c r="M24" s="297"/>
      <c r="N24" s="324"/>
      <c r="O24" s="878"/>
      <c r="P24" s="1502"/>
      <c r="Q24" s="872"/>
      <c r="R24" s="152"/>
    </row>
    <row r="25" spans="1:18" ht="18" customHeight="1">
      <c r="A25" s="152"/>
      <c r="B25" s="186"/>
      <c r="C25" s="233"/>
      <c r="D25" s="189" t="s">
        <v>634</v>
      </c>
      <c r="E25" s="850" t="s">
        <v>991</v>
      </c>
      <c r="F25" s="851"/>
      <c r="G25" s="1893">
        <v>2.59</v>
      </c>
      <c r="H25" s="1894"/>
      <c r="I25" s="1895"/>
      <c r="J25" s="1893">
        <v>2.42</v>
      </c>
      <c r="K25" s="1896"/>
      <c r="L25" s="1897"/>
      <c r="M25" s="1898">
        <v>2.66</v>
      </c>
      <c r="N25" s="1899"/>
      <c r="O25" s="1900"/>
      <c r="P25" s="1893">
        <v>3.03</v>
      </c>
      <c r="Q25" s="1901"/>
      <c r="R25" s="1893" t="s">
        <v>17</v>
      </c>
    </row>
    <row r="26" spans="1:18" ht="18.75" customHeight="1">
      <c r="A26" s="153"/>
      <c r="B26" s="187"/>
      <c r="C26" s="234"/>
      <c r="D26" s="193" t="s">
        <v>129</v>
      </c>
      <c r="E26" s="183" t="s">
        <v>992</v>
      </c>
      <c r="F26" s="851"/>
      <c r="G26" s="152"/>
      <c r="H26" s="326"/>
      <c r="I26" s="399"/>
      <c r="J26" s="152">
        <v>3.16</v>
      </c>
      <c r="K26" s="380"/>
      <c r="L26" s="237"/>
      <c r="M26" s="866">
        <v>2.48</v>
      </c>
      <c r="N26" s="324"/>
      <c r="O26" s="878"/>
      <c r="P26" s="152">
        <v>3.32</v>
      </c>
      <c r="Q26" s="872"/>
      <c r="R26" s="153" t="s">
        <v>17</v>
      </c>
    </row>
    <row r="27" spans="1:18" ht="18.75" customHeight="1">
      <c r="A27" s="252"/>
      <c r="B27" s="913"/>
      <c r="C27" s="914"/>
      <c r="D27" s="915"/>
      <c r="E27" s="916"/>
      <c r="F27" s="916"/>
      <c r="G27" s="252"/>
      <c r="H27" s="917"/>
      <c r="I27" s="918"/>
      <c r="J27" s="252"/>
      <c r="K27" s="917"/>
      <c r="L27" s="252"/>
      <c r="M27" s="918"/>
      <c r="N27" s="917"/>
      <c r="O27" s="252"/>
      <c r="P27" s="252"/>
      <c r="Q27" s="919"/>
      <c r="R27" s="252"/>
    </row>
    <row r="28" spans="1:18" ht="18.75" customHeight="1">
      <c r="B28" s="920"/>
      <c r="C28" s="254"/>
      <c r="D28" s="921"/>
      <c r="E28" s="922"/>
      <c r="F28" s="922"/>
      <c r="G28" s="90"/>
      <c r="H28" s="316"/>
      <c r="I28" s="401"/>
      <c r="J28" s="90"/>
      <c r="K28" s="316"/>
      <c r="L28" s="90"/>
      <c r="M28" s="401"/>
      <c r="N28" s="316"/>
      <c r="O28" s="90"/>
      <c r="P28" s="90"/>
      <c r="Q28" s="517"/>
      <c r="R28" s="1835">
        <v>26</v>
      </c>
    </row>
    <row r="29" spans="1:18" ht="21">
      <c r="H29" s="374" t="s">
        <v>642</v>
      </c>
      <c r="I29" s="393"/>
      <c r="Q29" s="517" t="s">
        <v>312</v>
      </c>
      <c r="R29" s="1212" t="s">
        <v>915</v>
      </c>
    </row>
    <row r="30" spans="1:18" ht="18.75" customHeight="1">
      <c r="A30" s="156" t="s">
        <v>0</v>
      </c>
      <c r="B30" s="156" t="s">
        <v>122</v>
      </c>
      <c r="C30" s="228" t="s">
        <v>123</v>
      </c>
      <c r="D30" s="156" t="s">
        <v>3</v>
      </c>
      <c r="E30" s="156" t="s">
        <v>124</v>
      </c>
      <c r="F30" s="198"/>
      <c r="G30" s="177"/>
      <c r="H30" s="266"/>
      <c r="I30" s="395"/>
      <c r="J30" s="177"/>
      <c r="K30" s="266"/>
      <c r="L30" s="177" t="s">
        <v>8</v>
      </c>
      <c r="M30" s="395"/>
      <c r="N30" s="266"/>
      <c r="O30" s="177"/>
      <c r="P30" s="177"/>
      <c r="Q30" s="386"/>
      <c r="R30" s="215" t="s">
        <v>9</v>
      </c>
    </row>
    <row r="31" spans="1:18" ht="16.5" customHeight="1">
      <c r="A31" s="185"/>
      <c r="B31" s="185"/>
      <c r="C31" s="229"/>
      <c r="D31" s="185"/>
      <c r="E31" s="185"/>
      <c r="F31" s="204"/>
      <c r="G31" s="202" t="s">
        <v>4</v>
      </c>
      <c r="H31" s="317"/>
      <c r="I31" s="396"/>
      <c r="J31" s="205" t="s">
        <v>5</v>
      </c>
      <c r="K31" s="267"/>
      <c r="L31" s="197"/>
      <c r="M31" s="402" t="s">
        <v>6</v>
      </c>
      <c r="N31" s="382"/>
      <c r="O31" s="867"/>
      <c r="P31" s="868" t="s">
        <v>7</v>
      </c>
      <c r="Q31" s="869"/>
      <c r="R31" s="152" t="s">
        <v>11</v>
      </c>
    </row>
    <row r="32" spans="1:18">
      <c r="A32" s="152"/>
      <c r="B32" s="152"/>
      <c r="C32" s="230"/>
      <c r="D32" s="152"/>
      <c r="E32" s="152"/>
      <c r="F32" s="206" t="s">
        <v>31</v>
      </c>
      <c r="G32" s="206" t="s">
        <v>31</v>
      </c>
      <c r="H32" s="376" t="s">
        <v>28</v>
      </c>
      <c r="I32" s="397" t="s">
        <v>31</v>
      </c>
      <c r="J32" s="210" t="s">
        <v>31</v>
      </c>
      <c r="K32" s="268" t="s">
        <v>28</v>
      </c>
      <c r="L32" s="212" t="s">
        <v>31</v>
      </c>
      <c r="M32" s="403" t="s">
        <v>31</v>
      </c>
      <c r="N32" s="383" t="s">
        <v>28</v>
      </c>
      <c r="O32" s="215" t="s">
        <v>31</v>
      </c>
      <c r="P32" s="215" t="s">
        <v>31</v>
      </c>
      <c r="Q32" s="387" t="s">
        <v>28</v>
      </c>
      <c r="R32" s="152"/>
    </row>
    <row r="33" spans="1:18" ht="18.75" customHeight="1">
      <c r="A33" s="153"/>
      <c r="B33" s="153"/>
      <c r="C33" s="231"/>
      <c r="D33" s="153"/>
      <c r="E33" s="153"/>
      <c r="F33" s="207" t="s">
        <v>60</v>
      </c>
      <c r="G33" s="207" t="s">
        <v>130</v>
      </c>
      <c r="H33" s="377"/>
      <c r="I33" s="398" t="s">
        <v>60</v>
      </c>
      <c r="J33" s="211" t="s">
        <v>130</v>
      </c>
      <c r="K33" s="269"/>
      <c r="L33" s="213" t="s">
        <v>60</v>
      </c>
      <c r="M33" s="404" t="s">
        <v>130</v>
      </c>
      <c r="N33" s="384"/>
      <c r="O33" s="216" t="s">
        <v>60</v>
      </c>
      <c r="P33" s="216" t="s">
        <v>130</v>
      </c>
      <c r="Q33" s="388"/>
      <c r="R33" s="153"/>
    </row>
    <row r="34" spans="1:18" ht="19.5" customHeight="1">
      <c r="A34" s="152">
        <v>2</v>
      </c>
      <c r="B34" s="180" t="s">
        <v>131</v>
      </c>
      <c r="C34" s="233" t="s">
        <v>635</v>
      </c>
      <c r="D34" s="879" t="s">
        <v>133</v>
      </c>
      <c r="E34" s="885" t="s">
        <v>141</v>
      </c>
      <c r="F34" s="2083" t="s">
        <v>931</v>
      </c>
      <c r="G34" s="2084" t="s">
        <v>930</v>
      </c>
      <c r="H34" s="2085"/>
      <c r="I34" s="2083" t="s">
        <v>931</v>
      </c>
      <c r="J34" s="2084" t="s">
        <v>930</v>
      </c>
      <c r="K34" s="912"/>
      <c r="L34" s="1514">
        <v>2494</v>
      </c>
      <c r="M34" s="1515">
        <v>1091</v>
      </c>
      <c r="N34" s="324">
        <f>M34/L34*100</f>
        <v>43.744987971130712</v>
      </c>
      <c r="O34" s="1514">
        <v>2494</v>
      </c>
      <c r="P34" s="1514">
        <v>809</v>
      </c>
      <c r="Q34" s="870">
        <f>P34/O34*100</f>
        <v>32.43785084202085</v>
      </c>
      <c r="R34" s="152" t="s">
        <v>39</v>
      </c>
    </row>
    <row r="35" spans="1:18" ht="17.45" customHeight="1">
      <c r="A35" s="152"/>
      <c r="B35" s="186"/>
      <c r="C35" s="233" t="s">
        <v>636</v>
      </c>
      <c r="D35" s="879" t="s">
        <v>637</v>
      </c>
      <c r="E35" s="850"/>
      <c r="F35" s="851"/>
      <c r="G35" s="219"/>
      <c r="H35" s="326"/>
      <c r="I35" s="399"/>
      <c r="J35" s="224"/>
      <c r="K35" s="380"/>
      <c r="L35" s="237"/>
      <c r="M35" s="297"/>
      <c r="N35" s="324"/>
      <c r="O35" s="878"/>
      <c r="P35" s="878"/>
      <c r="Q35" s="872"/>
      <c r="R35" s="152"/>
    </row>
    <row r="36" spans="1:18" ht="17.45" customHeight="1">
      <c r="A36" s="152"/>
      <c r="B36" s="186"/>
      <c r="C36" s="233"/>
      <c r="D36" s="879" t="s">
        <v>638</v>
      </c>
      <c r="E36" s="850"/>
      <c r="F36" s="851"/>
      <c r="G36" s="219"/>
      <c r="H36" s="326"/>
      <c r="I36" s="399"/>
      <c r="J36" s="224"/>
      <c r="K36" s="380"/>
      <c r="L36" s="237"/>
      <c r="M36" s="297"/>
      <c r="N36" s="324"/>
      <c r="O36" s="878"/>
      <c r="P36" s="878"/>
      <c r="Q36" s="872"/>
      <c r="R36" s="152"/>
    </row>
    <row r="37" spans="1:18" ht="15.75" customHeight="1">
      <c r="A37" s="152"/>
      <c r="B37" s="186"/>
      <c r="C37" s="233"/>
      <c r="D37" s="879" t="s">
        <v>639</v>
      </c>
      <c r="E37" s="850"/>
      <c r="F37" s="851"/>
      <c r="G37" s="219"/>
      <c r="H37" s="326"/>
      <c r="I37" s="399"/>
      <c r="J37" s="224"/>
      <c r="K37" s="380"/>
      <c r="L37" s="237"/>
      <c r="M37" s="297"/>
      <c r="N37" s="324"/>
      <c r="O37" s="878"/>
      <c r="P37" s="878"/>
      <c r="Q37" s="872"/>
      <c r="R37" s="152"/>
    </row>
    <row r="38" spans="1:18" ht="18" customHeight="1">
      <c r="A38" s="152"/>
      <c r="B38" s="186"/>
      <c r="C38" s="234"/>
      <c r="D38" s="880" t="s">
        <v>626</v>
      </c>
      <c r="E38" s="183"/>
      <c r="F38" s="220"/>
      <c r="G38" s="221"/>
      <c r="H38" s="309"/>
      <c r="I38" s="400"/>
      <c r="J38" s="225"/>
      <c r="K38" s="381"/>
      <c r="L38" s="238"/>
      <c r="M38" s="296"/>
      <c r="N38" s="325"/>
      <c r="O38" s="881"/>
      <c r="P38" s="881"/>
      <c r="Q38" s="874"/>
      <c r="R38" s="153"/>
    </row>
    <row r="39" spans="1:18" ht="18" customHeight="1">
      <c r="A39" s="152"/>
      <c r="B39" s="180"/>
      <c r="C39" s="235" t="s">
        <v>132</v>
      </c>
      <c r="D39" s="188" t="s">
        <v>629</v>
      </c>
      <c r="E39" s="179" t="s">
        <v>249</v>
      </c>
      <c r="F39" s="905"/>
      <c r="G39" s="151">
        <v>2</v>
      </c>
      <c r="H39" s="907" t="s">
        <v>651</v>
      </c>
      <c r="I39" s="906"/>
      <c r="J39" s="151">
        <v>2</v>
      </c>
      <c r="K39" s="907" t="s">
        <v>651</v>
      </c>
      <c r="L39" s="239"/>
      <c r="M39" s="278">
        <v>2</v>
      </c>
      <c r="N39" s="907" t="s">
        <v>651</v>
      </c>
      <c r="O39" s="908"/>
      <c r="P39" s="151">
        <v>2</v>
      </c>
      <c r="Q39" s="907" t="s">
        <v>651</v>
      </c>
      <c r="R39" s="151" t="s">
        <v>17</v>
      </c>
    </row>
    <row r="40" spans="1:18" ht="18" customHeight="1">
      <c r="A40" s="152"/>
      <c r="B40" s="152"/>
      <c r="C40" s="233" t="s">
        <v>450</v>
      </c>
      <c r="D40" s="232" t="s">
        <v>640</v>
      </c>
      <c r="E40" s="180"/>
      <c r="F40" s="883"/>
      <c r="G40" s="378"/>
      <c r="H40" s="199"/>
      <c r="I40" s="380"/>
      <c r="J40" s="200"/>
      <c r="K40" s="200"/>
      <c r="L40" s="324"/>
      <c r="M40" s="201"/>
      <c r="N40" s="201"/>
      <c r="O40" s="870"/>
      <c r="P40" s="900"/>
      <c r="Q40" s="884"/>
      <c r="R40" s="389"/>
    </row>
    <row r="41" spans="1:18" ht="15.75" customHeight="1">
      <c r="A41" s="152"/>
      <c r="B41" s="152"/>
      <c r="C41" s="233"/>
      <c r="D41" s="232" t="s">
        <v>641</v>
      </c>
      <c r="E41" s="184"/>
      <c r="F41" s="408"/>
      <c r="G41" s="409"/>
      <c r="H41" s="190"/>
      <c r="I41" s="381"/>
      <c r="J41" s="191"/>
      <c r="K41" s="191"/>
      <c r="L41" s="325"/>
      <c r="M41" s="192"/>
      <c r="N41" s="192"/>
      <c r="O41" s="901"/>
      <c r="P41" s="902"/>
      <c r="Q41" s="875"/>
      <c r="R41" s="390"/>
    </row>
    <row r="42" spans="1:18" ht="18" customHeight="1">
      <c r="A42" s="152"/>
      <c r="B42" s="298"/>
      <c r="C42" s="895" t="s">
        <v>648</v>
      </c>
      <c r="D42" s="896" t="s">
        <v>133</v>
      </c>
      <c r="E42" s="241" t="s">
        <v>933</v>
      </c>
      <c r="F42" s="2083" t="s">
        <v>931</v>
      </c>
      <c r="G42" s="2084" t="s">
        <v>930</v>
      </c>
      <c r="H42" s="2085"/>
      <c r="I42" s="2083" t="s">
        <v>931</v>
      </c>
      <c r="J42" s="2084" t="s">
        <v>930</v>
      </c>
      <c r="K42" s="912"/>
      <c r="L42" s="1510">
        <v>2494</v>
      </c>
      <c r="M42" s="1510">
        <v>905</v>
      </c>
      <c r="N42" s="324">
        <f>M42/L42*100</f>
        <v>36.287089013632716</v>
      </c>
      <c r="O42" s="1510">
        <v>2494</v>
      </c>
      <c r="P42" s="1510">
        <v>1397</v>
      </c>
      <c r="Q42" s="870">
        <f>P42/O42*100</f>
        <v>56.014434643143538</v>
      </c>
      <c r="R42" s="392" t="s">
        <v>17</v>
      </c>
    </row>
    <row r="43" spans="1:18" ht="18" customHeight="1">
      <c r="A43" s="152"/>
      <c r="B43" s="298"/>
      <c r="C43" s="897" t="s">
        <v>647</v>
      </c>
      <c r="D43" s="898" t="s">
        <v>644</v>
      </c>
      <c r="E43" s="209">
        <v>80</v>
      </c>
      <c r="F43" s="883"/>
      <c r="G43" s="378"/>
      <c r="H43" s="199"/>
      <c r="I43" s="380"/>
      <c r="J43" s="200"/>
      <c r="K43" s="200"/>
      <c r="L43" s="324"/>
      <c r="M43" s="201"/>
      <c r="N43" s="201"/>
      <c r="O43" s="870"/>
      <c r="P43" s="900"/>
      <c r="Q43" s="884"/>
      <c r="R43" s="389"/>
    </row>
    <row r="44" spans="1:18" ht="18" customHeight="1">
      <c r="A44" s="152"/>
      <c r="B44" s="298"/>
      <c r="C44" s="233"/>
      <c r="D44" s="898" t="s">
        <v>645</v>
      </c>
      <c r="E44" s="180"/>
      <c r="F44" s="883"/>
      <c r="G44" s="378"/>
      <c r="H44" s="199"/>
      <c r="I44" s="380"/>
      <c r="J44" s="200"/>
      <c r="K44" s="200"/>
      <c r="L44" s="324"/>
      <c r="M44" s="201"/>
      <c r="N44" s="201"/>
      <c r="O44" s="870"/>
      <c r="P44" s="900"/>
      <c r="Q44" s="884"/>
      <c r="R44" s="389"/>
    </row>
    <row r="45" spans="1:18" ht="18" customHeight="1">
      <c r="A45" s="152"/>
      <c r="B45" s="298"/>
      <c r="C45" s="233"/>
      <c r="D45" s="898" t="s">
        <v>646</v>
      </c>
      <c r="E45" s="180"/>
      <c r="F45" s="883"/>
      <c r="G45" s="378"/>
      <c r="H45" s="199"/>
      <c r="I45" s="380"/>
      <c r="J45" s="200"/>
      <c r="K45" s="200"/>
      <c r="L45" s="324"/>
      <c r="M45" s="201"/>
      <c r="N45" s="201"/>
      <c r="O45" s="870"/>
      <c r="P45" s="900"/>
      <c r="Q45" s="884"/>
      <c r="R45" s="389"/>
    </row>
    <row r="46" spans="1:18" ht="18" customHeight="1">
      <c r="A46" s="152"/>
      <c r="B46" s="298"/>
      <c r="C46" s="234"/>
      <c r="D46" s="899" t="s">
        <v>60</v>
      </c>
      <c r="E46" s="184"/>
      <c r="F46" s="408"/>
      <c r="G46" s="409"/>
      <c r="H46" s="190"/>
      <c r="I46" s="381"/>
      <c r="J46" s="191"/>
      <c r="K46" s="191"/>
      <c r="L46" s="325"/>
      <c r="M46" s="192"/>
      <c r="N46" s="192"/>
      <c r="O46" s="901"/>
      <c r="P46" s="902"/>
      <c r="Q46" s="875"/>
      <c r="R46" s="390"/>
    </row>
    <row r="47" spans="1:18" ht="18" customHeight="1">
      <c r="A47" s="151">
        <v>3</v>
      </c>
      <c r="B47" s="188" t="s">
        <v>135</v>
      </c>
      <c r="C47" s="235" t="s">
        <v>285</v>
      </c>
      <c r="D47" s="242" t="s">
        <v>133</v>
      </c>
      <c r="E47" s="179" t="s">
        <v>141</v>
      </c>
      <c r="F47" s="1507">
        <v>1658</v>
      </c>
      <c r="G47" s="1508">
        <v>1658</v>
      </c>
      <c r="H47" s="1509">
        <f>G47/F47*100</f>
        <v>100</v>
      </c>
      <c r="I47" s="1510">
        <v>1666</v>
      </c>
      <c r="J47" s="1508">
        <v>1666</v>
      </c>
      <c r="K47" s="1511">
        <f>J47/I47*100</f>
        <v>100</v>
      </c>
      <c r="L47" s="1508">
        <v>501</v>
      </c>
      <c r="M47" s="1510">
        <v>501</v>
      </c>
      <c r="N47" s="1512">
        <f>M47/L47*100</f>
        <v>100</v>
      </c>
      <c r="O47" s="1508">
        <v>510</v>
      </c>
      <c r="P47" s="1508">
        <v>510</v>
      </c>
      <c r="Q47" s="1513">
        <f>P47/O47*100</f>
        <v>100</v>
      </c>
      <c r="R47" s="151" t="s">
        <v>17</v>
      </c>
    </row>
    <row r="48" spans="1:18" ht="18" customHeight="1">
      <c r="A48" s="152"/>
      <c r="B48" s="180"/>
      <c r="C48" s="233" t="s">
        <v>286</v>
      </c>
      <c r="D48" s="243" t="s">
        <v>649</v>
      </c>
      <c r="E48" s="209"/>
      <c r="F48" s="250"/>
      <c r="G48" s="219"/>
      <c r="H48" s="326"/>
      <c r="I48" s="399"/>
      <c r="J48" s="224"/>
      <c r="K48" s="380"/>
      <c r="L48" s="237"/>
      <c r="M48" s="297"/>
      <c r="N48" s="324"/>
      <c r="O48" s="878"/>
      <c r="P48" s="878"/>
      <c r="Q48" s="872"/>
      <c r="R48" s="152"/>
    </row>
    <row r="49" spans="1:18" ht="18" customHeight="1">
      <c r="A49" s="152"/>
      <c r="B49" s="180"/>
      <c r="C49" s="233"/>
      <c r="D49" s="243" t="s">
        <v>650</v>
      </c>
      <c r="E49" s="209"/>
      <c r="F49" s="250"/>
      <c r="G49" s="219"/>
      <c r="H49" s="326"/>
      <c r="I49" s="399"/>
      <c r="J49" s="224"/>
      <c r="K49" s="380"/>
      <c r="L49" s="237"/>
      <c r="M49" s="297"/>
      <c r="N49" s="324"/>
      <c r="O49" s="878"/>
      <c r="P49" s="878"/>
      <c r="Q49" s="872"/>
      <c r="R49" s="152"/>
    </row>
    <row r="50" spans="1:18" ht="18" customHeight="1">
      <c r="A50" s="152"/>
      <c r="B50" s="180"/>
      <c r="C50" s="233"/>
      <c r="D50" s="898" t="s">
        <v>646</v>
      </c>
      <c r="E50" s="209"/>
      <c r="F50" s="250"/>
      <c r="G50" s="219"/>
      <c r="H50" s="326"/>
      <c r="I50" s="399"/>
      <c r="J50" s="224"/>
      <c r="K50" s="380"/>
      <c r="L50" s="237"/>
      <c r="M50" s="297"/>
      <c r="N50" s="324"/>
      <c r="O50" s="878"/>
      <c r="P50" s="878"/>
      <c r="Q50" s="872"/>
      <c r="R50" s="152"/>
    </row>
    <row r="51" spans="1:18" ht="16.5" customHeight="1">
      <c r="A51" s="152"/>
      <c r="B51" s="180"/>
      <c r="C51" s="234"/>
      <c r="D51" s="899" t="s">
        <v>60</v>
      </c>
      <c r="E51" s="904"/>
      <c r="F51" s="251"/>
      <c r="G51" s="221"/>
      <c r="H51" s="309"/>
      <c r="I51" s="400"/>
      <c r="J51" s="225"/>
      <c r="K51" s="381"/>
      <c r="L51" s="238"/>
      <c r="M51" s="296"/>
      <c r="N51" s="325"/>
      <c r="O51" s="881"/>
      <c r="P51" s="881"/>
      <c r="Q51" s="874"/>
      <c r="R51" s="153"/>
    </row>
    <row r="52" spans="1:18">
      <c r="A52" s="152"/>
      <c r="B52" s="180"/>
      <c r="C52" s="233" t="s">
        <v>136</v>
      </c>
      <c r="D52" s="243" t="s">
        <v>133</v>
      </c>
      <c r="E52" s="903" t="s">
        <v>933</v>
      </c>
      <c r="F52" s="1504">
        <v>2</v>
      </c>
      <c r="G52" s="260">
        <v>2</v>
      </c>
      <c r="H52" s="1505">
        <f>G52/F52*100</f>
        <v>100</v>
      </c>
      <c r="I52" s="1506">
        <v>2</v>
      </c>
      <c r="J52" s="260">
        <v>2</v>
      </c>
      <c r="K52" s="1255">
        <f>J52/I52*100</f>
        <v>100</v>
      </c>
      <c r="L52" s="260">
        <v>2</v>
      </c>
      <c r="M52" s="1506">
        <v>2</v>
      </c>
      <c r="N52" s="1257">
        <f>M52/L52*100</f>
        <v>100</v>
      </c>
      <c r="O52" s="260">
        <v>2</v>
      </c>
      <c r="P52" s="260">
        <v>2</v>
      </c>
      <c r="Q52" s="1259">
        <f>P52/O52*100</f>
        <v>100</v>
      </c>
      <c r="R52" s="152" t="s">
        <v>17</v>
      </c>
    </row>
    <row r="53" spans="1:18" ht="18" customHeight="1">
      <c r="A53" s="152"/>
      <c r="B53" s="180"/>
      <c r="C53" s="233"/>
      <c r="D53" s="243" t="s">
        <v>652</v>
      </c>
      <c r="E53" s="209">
        <v>80</v>
      </c>
      <c r="F53" s="250"/>
      <c r="G53" s="219"/>
      <c r="H53" s="326"/>
      <c r="I53" s="399"/>
      <c r="J53" s="224"/>
      <c r="K53" s="380"/>
      <c r="L53" s="237"/>
      <c r="M53" s="297"/>
      <c r="N53" s="324"/>
      <c r="O53" s="878"/>
      <c r="P53" s="878"/>
      <c r="Q53" s="872"/>
      <c r="R53" s="152"/>
    </row>
    <row r="54" spans="1:18" ht="37.5">
      <c r="A54" s="152"/>
      <c r="B54" s="180"/>
      <c r="C54" s="233"/>
      <c r="D54" s="243" t="s">
        <v>653</v>
      </c>
      <c r="E54" s="180"/>
      <c r="F54" s="250"/>
      <c r="G54" s="219"/>
      <c r="H54" s="326"/>
      <c r="I54" s="399"/>
      <c r="J54" s="224"/>
      <c r="K54" s="380"/>
      <c r="L54" s="237"/>
      <c r="M54" s="297"/>
      <c r="N54" s="324"/>
      <c r="O54" s="878"/>
      <c r="P54" s="878"/>
      <c r="Q54" s="872"/>
      <c r="R54" s="152"/>
    </row>
    <row r="55" spans="1:18">
      <c r="A55" s="153"/>
      <c r="B55" s="184"/>
      <c r="C55" s="234"/>
      <c r="D55" s="184" t="s">
        <v>630</v>
      </c>
      <c r="E55" s="184"/>
      <c r="F55" s="251"/>
      <c r="G55" s="221"/>
      <c r="H55" s="309"/>
      <c r="I55" s="400"/>
      <c r="J55" s="225"/>
      <c r="K55" s="381"/>
      <c r="L55" s="238"/>
      <c r="M55" s="296"/>
      <c r="N55" s="325"/>
      <c r="O55" s="881"/>
      <c r="P55" s="881"/>
      <c r="Q55" s="874"/>
      <c r="R55" s="153"/>
    </row>
    <row r="56" spans="1:18" ht="18.75" customHeight="1">
      <c r="A56" s="252"/>
      <c r="B56" s="923"/>
      <c r="C56" s="914"/>
      <c r="D56" s="923"/>
      <c r="E56" s="923"/>
      <c r="F56" s="924"/>
      <c r="G56" s="252"/>
      <c r="H56" s="917"/>
      <c r="I56" s="918"/>
      <c r="J56" s="252"/>
      <c r="K56" s="917"/>
      <c r="L56" s="252"/>
      <c r="M56" s="918"/>
      <c r="N56" s="917"/>
      <c r="O56" s="252"/>
      <c r="P56" s="252"/>
      <c r="Q56" s="919"/>
      <c r="R56" s="1821">
        <v>27</v>
      </c>
    </row>
    <row r="57" spans="1:18" ht="21">
      <c r="H57" s="374" t="s">
        <v>642</v>
      </c>
      <c r="I57" s="393"/>
      <c r="Q57" s="517" t="s">
        <v>312</v>
      </c>
      <c r="R57" s="1212" t="s">
        <v>916</v>
      </c>
    </row>
    <row r="58" spans="1:18" ht="18.75" customHeight="1">
      <c r="A58" s="156" t="s">
        <v>0</v>
      </c>
      <c r="B58" s="156" t="s">
        <v>122</v>
      </c>
      <c r="C58" s="228" t="s">
        <v>123</v>
      </c>
      <c r="D58" s="156" t="s">
        <v>3</v>
      </c>
      <c r="E58" s="156" t="s">
        <v>124</v>
      </c>
      <c r="F58" s="198"/>
      <c r="G58" s="177"/>
      <c r="H58" s="266"/>
      <c r="I58" s="395"/>
      <c r="J58" s="177"/>
      <c r="K58" s="266"/>
      <c r="L58" s="177" t="s">
        <v>8</v>
      </c>
      <c r="M58" s="395"/>
      <c r="N58" s="266"/>
      <c r="O58" s="177"/>
      <c r="P58" s="177"/>
      <c r="Q58" s="386"/>
      <c r="R58" s="215" t="s">
        <v>9</v>
      </c>
    </row>
    <row r="59" spans="1:18" ht="16.5" customHeight="1">
      <c r="A59" s="185"/>
      <c r="B59" s="185"/>
      <c r="C59" s="229"/>
      <c r="D59" s="185"/>
      <c r="E59" s="185"/>
      <c r="F59" s="204"/>
      <c r="G59" s="202" t="s">
        <v>4</v>
      </c>
      <c r="H59" s="317"/>
      <c r="I59" s="396"/>
      <c r="J59" s="205" t="s">
        <v>5</v>
      </c>
      <c r="K59" s="267"/>
      <c r="L59" s="197"/>
      <c r="M59" s="402" t="s">
        <v>6</v>
      </c>
      <c r="N59" s="382"/>
      <c r="O59" s="867"/>
      <c r="P59" s="868" t="s">
        <v>7</v>
      </c>
      <c r="Q59" s="869"/>
      <c r="R59" s="152" t="s">
        <v>11</v>
      </c>
    </row>
    <row r="60" spans="1:18">
      <c r="A60" s="152"/>
      <c r="B60" s="152"/>
      <c r="C60" s="230"/>
      <c r="D60" s="152"/>
      <c r="E60" s="152"/>
      <c r="F60" s="206" t="s">
        <v>31</v>
      </c>
      <c r="G60" s="206" t="s">
        <v>31</v>
      </c>
      <c r="H60" s="376" t="s">
        <v>28</v>
      </c>
      <c r="I60" s="397" t="s">
        <v>31</v>
      </c>
      <c r="J60" s="210" t="s">
        <v>31</v>
      </c>
      <c r="K60" s="268" t="s">
        <v>28</v>
      </c>
      <c r="L60" s="212" t="s">
        <v>31</v>
      </c>
      <c r="M60" s="403" t="s">
        <v>31</v>
      </c>
      <c r="N60" s="383" t="s">
        <v>28</v>
      </c>
      <c r="O60" s="215" t="s">
        <v>31</v>
      </c>
      <c r="P60" s="215" t="s">
        <v>31</v>
      </c>
      <c r="Q60" s="925" t="s">
        <v>28</v>
      </c>
      <c r="R60" s="152"/>
    </row>
    <row r="61" spans="1:18" ht="18.75" customHeight="1">
      <c r="A61" s="153"/>
      <c r="B61" s="153"/>
      <c r="C61" s="231"/>
      <c r="D61" s="153"/>
      <c r="E61" s="153"/>
      <c r="F61" s="207" t="s">
        <v>60</v>
      </c>
      <c r="G61" s="207" t="s">
        <v>130</v>
      </c>
      <c r="H61" s="377"/>
      <c r="I61" s="398" t="s">
        <v>60</v>
      </c>
      <c r="J61" s="211" t="s">
        <v>130</v>
      </c>
      <c r="K61" s="269"/>
      <c r="L61" s="213" t="s">
        <v>60</v>
      </c>
      <c r="M61" s="404" t="s">
        <v>130</v>
      </c>
      <c r="N61" s="384"/>
      <c r="O61" s="216" t="s">
        <v>60</v>
      </c>
      <c r="P61" s="216" t="s">
        <v>130</v>
      </c>
      <c r="Q61" s="926"/>
      <c r="R61" s="153"/>
    </row>
    <row r="62" spans="1:18" s="37" customFormat="1">
      <c r="A62" s="45">
        <v>4</v>
      </c>
      <c r="B62" s="243" t="s">
        <v>934</v>
      </c>
      <c r="C62" s="1528" t="s">
        <v>137</v>
      </c>
      <c r="D62" s="1902" t="s">
        <v>133</v>
      </c>
      <c r="E62" s="903" t="s">
        <v>933</v>
      </c>
      <c r="F62" s="209">
        <v>90</v>
      </c>
      <c r="G62" s="152">
        <v>66</v>
      </c>
      <c r="H62" s="326">
        <f>G62/F62*100</f>
        <v>73.333333333333329</v>
      </c>
      <c r="I62" s="209">
        <v>93</v>
      </c>
      <c r="J62" s="152">
        <v>68</v>
      </c>
      <c r="K62" s="380">
        <f>J62/I62*100</f>
        <v>73.118279569892479</v>
      </c>
      <c r="L62" s="209">
        <v>93</v>
      </c>
      <c r="M62" s="866">
        <v>70</v>
      </c>
      <c r="N62" s="324">
        <f>M62/L62*100</f>
        <v>75.268817204301072</v>
      </c>
      <c r="O62" s="45"/>
      <c r="P62" s="45"/>
      <c r="Q62" s="2023" t="e">
        <f>P62/O62*100</f>
        <v>#DIV/0!</v>
      </c>
      <c r="R62" s="45"/>
    </row>
    <row r="63" spans="1:18" s="37" customFormat="1" ht="19.5" customHeight="1">
      <c r="A63" s="45"/>
      <c r="B63" s="243" t="s">
        <v>936</v>
      </c>
      <c r="C63" s="1528" t="s">
        <v>138</v>
      </c>
      <c r="D63" s="1902" t="s">
        <v>287</v>
      </c>
      <c r="E63" s="981">
        <v>80</v>
      </c>
      <c r="F63" s="927">
        <v>24</v>
      </c>
      <c r="G63" s="65">
        <v>24</v>
      </c>
      <c r="H63" s="1533">
        <f t="shared" ref="H63:H64" si="0">G63/F63*100</f>
        <v>100</v>
      </c>
      <c r="I63" s="928">
        <v>26</v>
      </c>
      <c r="J63" s="65">
        <v>26</v>
      </c>
      <c r="K63" s="1534">
        <f t="shared" ref="K63:K64" si="1">J63/I63*100</f>
        <v>100</v>
      </c>
      <c r="L63" s="65">
        <v>23</v>
      </c>
      <c r="M63" s="928">
        <v>23</v>
      </c>
      <c r="N63" s="1535">
        <f t="shared" ref="N63:N64" si="2">M63/L63*100</f>
        <v>100</v>
      </c>
      <c r="O63" s="65"/>
      <c r="P63" s="65"/>
      <c r="Q63" s="2024" t="e">
        <f t="shared" ref="Q63:Q64" si="3">P63/O63*100</f>
        <v>#DIV/0!</v>
      </c>
      <c r="R63" s="65"/>
    </row>
    <row r="64" spans="1:18">
      <c r="A64" s="152"/>
      <c r="B64" s="180" t="s">
        <v>935</v>
      </c>
      <c r="C64" s="233" t="s">
        <v>139</v>
      </c>
      <c r="D64" s="1903" t="s">
        <v>1006</v>
      </c>
      <c r="E64" s="180"/>
      <c r="F64" s="1504">
        <v>170</v>
      </c>
      <c r="G64" s="260">
        <v>170</v>
      </c>
      <c r="H64" s="1505">
        <f t="shared" si="0"/>
        <v>100</v>
      </c>
      <c r="I64" s="1506">
        <v>170</v>
      </c>
      <c r="J64" s="260">
        <v>170</v>
      </c>
      <c r="K64" s="1255">
        <f t="shared" si="1"/>
        <v>100</v>
      </c>
      <c r="L64" s="260">
        <v>170</v>
      </c>
      <c r="M64" s="1506">
        <v>170</v>
      </c>
      <c r="N64" s="1257">
        <f t="shared" si="2"/>
        <v>100</v>
      </c>
      <c r="O64" s="260">
        <v>150</v>
      </c>
      <c r="P64" s="260">
        <v>150</v>
      </c>
      <c r="Q64" s="1259">
        <f t="shared" si="3"/>
        <v>100</v>
      </c>
      <c r="R64" s="152"/>
    </row>
    <row r="65" spans="1:18" ht="37.5">
      <c r="A65" s="152"/>
      <c r="B65" s="180"/>
      <c r="C65" s="233"/>
      <c r="D65" s="1903" t="s">
        <v>654</v>
      </c>
      <c r="E65" s="180"/>
      <c r="F65" s="250"/>
      <c r="G65" s="219"/>
      <c r="H65" s="326"/>
      <c r="I65" s="399"/>
      <c r="J65" s="224"/>
      <c r="K65" s="380"/>
      <c r="L65" s="237"/>
      <c r="M65" s="297"/>
      <c r="N65" s="324"/>
      <c r="O65" s="878"/>
      <c r="P65" s="878"/>
      <c r="Q65" s="870"/>
      <c r="R65" s="152"/>
    </row>
    <row r="66" spans="1:18">
      <c r="A66" s="152"/>
      <c r="B66" s="180"/>
      <c r="C66" s="233"/>
      <c r="D66" s="1903" t="s">
        <v>60</v>
      </c>
      <c r="E66" s="180"/>
      <c r="F66" s="250"/>
      <c r="G66" s="219"/>
      <c r="H66" s="326"/>
      <c r="I66" s="399"/>
      <c r="J66" s="224"/>
      <c r="K66" s="380"/>
      <c r="L66" s="237"/>
      <c r="M66" s="297"/>
      <c r="N66" s="324"/>
      <c r="O66" s="878"/>
      <c r="P66" s="878"/>
      <c r="Q66" s="870"/>
      <c r="R66" s="152"/>
    </row>
    <row r="67" spans="1:18">
      <c r="A67" s="153"/>
      <c r="B67" s="405"/>
      <c r="C67" s="406" t="s">
        <v>76</v>
      </c>
      <c r="D67" s="405"/>
      <c r="E67" s="405"/>
      <c r="F67" s="410">
        <f>SUM(F62:F64)</f>
        <v>284</v>
      </c>
      <c r="G67" s="410">
        <f>SUM(G62:G64)</f>
        <v>260</v>
      </c>
      <c r="H67" s="275">
        <f>G67/F67*100</f>
        <v>91.549295774647888</v>
      </c>
      <c r="I67" s="411">
        <f>SUM(I62:I64)</f>
        <v>289</v>
      </c>
      <c r="J67" s="411">
        <f>SUM(J62:J64)</f>
        <v>264</v>
      </c>
      <c r="K67" s="273">
        <f>J67/I67*100</f>
        <v>91.349480968858131</v>
      </c>
      <c r="L67" s="412">
        <f>SUM(L62:L64)</f>
        <v>286</v>
      </c>
      <c r="M67" s="412">
        <f>SUM(M55:M64)</f>
        <v>263</v>
      </c>
      <c r="N67" s="277">
        <f>M67/L67*100</f>
        <v>91.95804195804196</v>
      </c>
      <c r="O67" s="894">
        <f>SUM(O62:O64)</f>
        <v>150</v>
      </c>
      <c r="P67" s="894">
        <f>SUM(P62:P64)</f>
        <v>150</v>
      </c>
      <c r="Q67" s="876">
        <f>P67/O67*100</f>
        <v>100</v>
      </c>
      <c r="R67" s="407"/>
    </row>
    <row r="68" spans="1:18">
      <c r="B68" s="253"/>
      <c r="C68" s="254"/>
      <c r="D68" s="253"/>
      <c r="E68" s="253"/>
      <c r="F68" s="264"/>
      <c r="G68" s="90"/>
      <c r="H68" s="316"/>
      <c r="I68" s="401"/>
      <c r="J68" s="90"/>
      <c r="K68" s="316"/>
      <c r="L68" s="90"/>
      <c r="M68" s="401"/>
      <c r="N68" s="316"/>
      <c r="O68" s="90"/>
      <c r="P68" s="90"/>
      <c r="Q68" s="316"/>
      <c r="R68" s="570"/>
    </row>
    <row r="69" spans="1:18">
      <c r="B69" s="253"/>
      <c r="C69" s="254"/>
      <c r="D69" s="253"/>
      <c r="E69" s="253"/>
      <c r="F69" s="264"/>
      <c r="G69" s="90"/>
      <c r="H69" s="316"/>
      <c r="I69" s="401"/>
      <c r="J69" s="90"/>
      <c r="K69" s="316"/>
      <c r="L69" s="90"/>
      <c r="M69" s="401"/>
      <c r="N69" s="316"/>
      <c r="O69" s="90"/>
      <c r="P69" s="90"/>
      <c r="Q69" s="316"/>
      <c r="R69" s="570"/>
    </row>
    <row r="70" spans="1:18">
      <c r="B70" s="253"/>
      <c r="C70" s="254"/>
      <c r="D70" s="253"/>
      <c r="E70" s="253"/>
      <c r="F70" s="264"/>
      <c r="G70" s="90"/>
      <c r="H70" s="316"/>
      <c r="I70" s="401"/>
      <c r="J70" s="90"/>
      <c r="K70" s="316"/>
      <c r="L70" s="90"/>
      <c r="M70" s="401"/>
      <c r="N70" s="316"/>
      <c r="O70" s="90"/>
      <c r="P70" s="90"/>
      <c r="Q70" s="316"/>
      <c r="R70" s="570"/>
    </row>
    <row r="71" spans="1:18">
      <c r="B71" s="253"/>
      <c r="C71" s="254"/>
      <c r="D71" s="253"/>
      <c r="E71" s="253"/>
      <c r="F71" s="264"/>
      <c r="G71" s="90"/>
      <c r="H71" s="316"/>
      <c r="I71" s="401"/>
      <c r="J71" s="90"/>
      <c r="K71" s="316"/>
      <c r="L71" s="90"/>
      <c r="M71" s="401"/>
      <c r="N71" s="316"/>
      <c r="O71" s="90"/>
      <c r="P71" s="90"/>
      <c r="Q71" s="316"/>
      <c r="R71" s="570"/>
    </row>
    <row r="72" spans="1:18">
      <c r="B72" s="253"/>
      <c r="C72" s="254"/>
      <c r="D72" s="253"/>
      <c r="E72" s="253"/>
      <c r="F72" s="264"/>
      <c r="G72" s="90"/>
      <c r="H72" s="316"/>
      <c r="I72" s="401"/>
      <c r="J72" s="90"/>
      <c r="K72" s="316"/>
      <c r="L72" s="90"/>
      <c r="M72" s="401"/>
      <c r="N72" s="316"/>
      <c r="O72" s="90"/>
      <c r="P72" s="90"/>
      <c r="Q72" s="316"/>
      <c r="R72" s="570"/>
    </row>
    <row r="73" spans="1:18">
      <c r="B73" s="253"/>
      <c r="C73" s="254"/>
      <c r="D73" s="253"/>
      <c r="E73" s="253"/>
      <c r="F73" s="264"/>
      <c r="G73" s="90"/>
      <c r="H73" s="316"/>
      <c r="I73" s="401"/>
      <c r="J73" s="90"/>
      <c r="K73" s="316"/>
      <c r="L73" s="90"/>
      <c r="M73" s="401"/>
      <c r="N73" s="316"/>
      <c r="O73" s="90"/>
      <c r="P73" s="90"/>
      <c r="Q73" s="316"/>
      <c r="R73" s="570"/>
    </row>
    <row r="74" spans="1:18">
      <c r="B74" s="253"/>
      <c r="C74" s="254"/>
      <c r="D74" s="253"/>
      <c r="E74" s="253"/>
      <c r="F74" s="264"/>
      <c r="G74" s="90"/>
      <c r="H74" s="316"/>
      <c r="I74" s="401"/>
      <c r="J74" s="90"/>
      <c r="K74" s="316"/>
      <c r="L74" s="90"/>
      <c r="M74" s="401"/>
      <c r="N74" s="316"/>
      <c r="O74" s="90"/>
      <c r="P74" s="90"/>
      <c r="Q74" s="316"/>
      <c r="R74" s="570"/>
    </row>
    <row r="75" spans="1:18">
      <c r="B75" s="253"/>
      <c r="C75" s="254"/>
      <c r="D75" s="253"/>
      <c r="E75" s="253"/>
      <c r="F75" s="264"/>
      <c r="G75" s="90"/>
      <c r="H75" s="316"/>
      <c r="I75" s="401"/>
      <c r="J75" s="90"/>
      <c r="K75" s="316"/>
      <c r="L75" s="90"/>
      <c r="M75" s="401"/>
      <c r="N75" s="316"/>
      <c r="O75" s="90"/>
      <c r="P75" s="90"/>
      <c r="Q75" s="316"/>
      <c r="R75" s="570"/>
    </row>
    <row r="76" spans="1:18">
      <c r="B76" s="253"/>
      <c r="C76" s="254"/>
      <c r="D76" s="253"/>
      <c r="E76" s="253"/>
      <c r="F76" s="264"/>
      <c r="G76" s="90"/>
      <c r="H76" s="316"/>
      <c r="I76" s="401"/>
      <c r="J76" s="90"/>
      <c r="K76" s="316"/>
      <c r="L76" s="90"/>
      <c r="M76" s="401"/>
      <c r="N76" s="316"/>
      <c r="O76" s="90"/>
      <c r="P76" s="90"/>
      <c r="Q76" s="316"/>
      <c r="R76" s="570"/>
    </row>
    <row r="77" spans="1:18">
      <c r="B77" s="253"/>
      <c r="C77" s="254"/>
      <c r="D77" s="253"/>
      <c r="E77" s="253"/>
      <c r="F77" s="264"/>
      <c r="G77" s="90"/>
      <c r="H77" s="316"/>
      <c r="I77" s="401"/>
      <c r="J77" s="90"/>
      <c r="K77" s="316"/>
      <c r="L77" s="90"/>
      <c r="M77" s="401"/>
      <c r="N77" s="316"/>
      <c r="O77" s="90"/>
      <c r="P77" s="90"/>
      <c r="Q77" s="316"/>
      <c r="R77" s="570"/>
    </row>
    <row r="78" spans="1:18">
      <c r="B78" s="253"/>
      <c r="C78" s="254"/>
      <c r="D78" s="253"/>
      <c r="E78" s="253"/>
      <c r="F78" s="264"/>
      <c r="G78" s="90"/>
      <c r="H78" s="316"/>
      <c r="I78" s="401"/>
      <c r="J78" s="90"/>
      <c r="K78" s="316"/>
      <c r="L78" s="90"/>
      <c r="M78" s="401"/>
      <c r="N78" s="316"/>
      <c r="O78" s="90"/>
      <c r="P78" s="90"/>
      <c r="Q78" s="316"/>
      <c r="R78" s="570"/>
    </row>
    <row r="79" spans="1:18">
      <c r="B79" s="253"/>
      <c r="C79" s="254"/>
      <c r="D79" s="253"/>
      <c r="E79" s="253"/>
      <c r="F79" s="264"/>
      <c r="G79" s="90"/>
      <c r="H79" s="316"/>
      <c r="I79" s="401"/>
      <c r="J79" s="90"/>
      <c r="K79" s="316"/>
      <c r="L79" s="90"/>
      <c r="M79" s="401"/>
      <c r="N79" s="316"/>
      <c r="O79" s="90"/>
      <c r="P79" s="90"/>
      <c r="Q79" s="316"/>
      <c r="R79" s="570"/>
    </row>
    <row r="80" spans="1:18">
      <c r="B80" s="253"/>
      <c r="C80" s="254"/>
      <c r="D80" s="253"/>
      <c r="E80" s="253"/>
      <c r="F80" s="264"/>
      <c r="G80" s="90"/>
      <c r="H80" s="316"/>
      <c r="I80" s="401"/>
      <c r="J80" s="90"/>
      <c r="K80" s="316"/>
      <c r="L80" s="90"/>
      <c r="M80" s="401"/>
      <c r="N80" s="316"/>
      <c r="O80" s="90"/>
      <c r="P80" s="90"/>
      <c r="Q80" s="316"/>
      <c r="R80" s="570"/>
    </row>
    <row r="81" spans="2:25">
      <c r="B81" s="253"/>
      <c r="C81" s="254"/>
      <c r="D81" s="253"/>
      <c r="E81" s="253"/>
      <c r="F81" s="264"/>
      <c r="G81" s="90"/>
      <c r="H81" s="316"/>
      <c r="I81" s="401"/>
      <c r="J81" s="90"/>
      <c r="K81" s="316"/>
      <c r="L81" s="90"/>
      <c r="M81" s="401"/>
      <c r="N81" s="316"/>
      <c r="O81" s="90"/>
      <c r="P81" s="90"/>
      <c r="Q81" s="316"/>
      <c r="R81" s="570"/>
    </row>
    <row r="82" spans="2:25">
      <c r="B82" s="253"/>
      <c r="C82" s="254"/>
      <c r="D82" s="253"/>
      <c r="E82" s="253"/>
      <c r="F82" s="264"/>
      <c r="G82" s="90"/>
      <c r="H82" s="316"/>
      <c r="I82" s="401"/>
      <c r="J82" s="90"/>
      <c r="K82" s="316"/>
      <c r="L82" s="90"/>
      <c r="M82" s="401"/>
      <c r="N82" s="316"/>
      <c r="O82" s="90"/>
      <c r="P82" s="90"/>
      <c r="Q82" s="316"/>
      <c r="R82" s="570"/>
    </row>
    <row r="83" spans="2:25">
      <c r="B83" s="253"/>
      <c r="C83" s="254"/>
      <c r="D83" s="253"/>
      <c r="E83" s="253"/>
      <c r="F83" s="264"/>
      <c r="G83" s="90"/>
      <c r="H83" s="316"/>
      <c r="I83" s="401"/>
      <c r="J83" s="90"/>
      <c r="K83" s="316"/>
      <c r="L83" s="90"/>
      <c r="M83" s="401"/>
      <c r="N83" s="316"/>
      <c r="O83" s="90"/>
      <c r="P83" s="90"/>
      <c r="Q83" s="316"/>
      <c r="R83" s="1836">
        <v>28</v>
      </c>
    </row>
    <row r="84" spans="2:25" ht="21">
      <c r="B84" s="255"/>
      <c r="C84" s="256"/>
      <c r="D84" s="255"/>
      <c r="E84" s="255"/>
      <c r="F84" s="255"/>
      <c r="G84" s="90"/>
      <c r="H84" s="316"/>
      <c r="I84" s="401"/>
      <c r="J84" s="90"/>
      <c r="K84" s="316"/>
      <c r="L84" s="90"/>
      <c r="M84" s="401"/>
      <c r="N84" s="316"/>
      <c r="O84" s="90"/>
      <c r="P84" s="90"/>
      <c r="Q84" s="1851" t="s">
        <v>312</v>
      </c>
      <c r="R84" s="1212" t="s">
        <v>1039</v>
      </c>
    </row>
    <row r="85" spans="2:25" ht="21">
      <c r="B85" s="255"/>
      <c r="C85" s="256"/>
      <c r="D85" s="255"/>
      <c r="E85" s="255"/>
      <c r="F85" s="255"/>
      <c r="G85" s="90"/>
      <c r="H85" s="316"/>
      <c r="I85" s="401"/>
      <c r="J85" s="90"/>
      <c r="K85" s="316"/>
      <c r="L85" s="90"/>
      <c r="M85" s="401"/>
      <c r="N85" s="316"/>
      <c r="O85" s="90"/>
      <c r="P85" s="90"/>
      <c r="Q85" s="1837"/>
      <c r="R85" s="1212"/>
    </row>
    <row r="86" spans="2:25" ht="21">
      <c r="B86" s="255"/>
      <c r="C86" s="256"/>
      <c r="D86" s="255"/>
      <c r="E86" s="255"/>
      <c r="F86" s="255"/>
      <c r="G86" s="90"/>
      <c r="H86" s="316"/>
      <c r="I86" s="401"/>
      <c r="J86" s="90"/>
      <c r="K86" s="316"/>
      <c r="L86" s="90"/>
      <c r="M86" s="401"/>
      <c r="N86" s="316"/>
      <c r="O86" s="90"/>
      <c r="P86" s="90"/>
      <c r="Q86" s="1837"/>
      <c r="R86" s="1212"/>
    </row>
    <row r="87" spans="2:25">
      <c r="C87"/>
      <c r="D87" s="181" t="s">
        <v>4</v>
      </c>
      <c r="E87" s="181" t="s">
        <v>5</v>
      </c>
      <c r="F87" s="181" t="s">
        <v>6</v>
      </c>
      <c r="G87" s="181" t="s">
        <v>7</v>
      </c>
      <c r="H87" s="298"/>
      <c r="I87"/>
      <c r="K87" s="1542"/>
      <c r="L87" s="1543"/>
      <c r="M87" s="181" t="s">
        <v>4</v>
      </c>
      <c r="N87" s="181" t="s">
        <v>5</v>
      </c>
      <c r="O87" s="181" t="s">
        <v>6</v>
      </c>
      <c r="P87" s="181" t="s">
        <v>7</v>
      </c>
    </row>
    <row r="88" spans="2:25">
      <c r="B88" s="1546" t="s">
        <v>995</v>
      </c>
      <c r="C88" s="1547"/>
      <c r="D88" s="1536">
        <v>100</v>
      </c>
      <c r="E88" s="1536">
        <v>100</v>
      </c>
      <c r="F88" s="1536">
        <v>100</v>
      </c>
      <c r="G88" s="1536">
        <v>100</v>
      </c>
      <c r="H88" s="1841"/>
      <c r="I88"/>
      <c r="K88" s="1546" t="s">
        <v>993</v>
      </c>
      <c r="L88" s="1547"/>
      <c r="M88" s="1536"/>
      <c r="N88" s="1536"/>
      <c r="O88" s="1847">
        <v>43.744987971130712</v>
      </c>
      <c r="P88" s="1847">
        <v>32.43785084202085</v>
      </c>
    </row>
    <row r="89" spans="2:25" ht="21">
      <c r="B89" s="1546" t="s">
        <v>996</v>
      </c>
      <c r="C89" s="1547"/>
      <c r="D89" s="1536">
        <v>62</v>
      </c>
      <c r="E89" s="1536">
        <v>74.91</v>
      </c>
      <c r="F89" s="1536">
        <v>80.040000000000006</v>
      </c>
      <c r="G89" s="1537">
        <v>88.1</v>
      </c>
      <c r="H89" s="1842"/>
      <c r="I89"/>
      <c r="K89" s="1549" t="s">
        <v>994</v>
      </c>
      <c r="L89" s="1547"/>
      <c r="M89" s="1540">
        <v>2</v>
      </c>
      <c r="N89" s="1540">
        <v>2</v>
      </c>
      <c r="O89" s="1849">
        <v>2</v>
      </c>
      <c r="P89" s="1849">
        <v>2</v>
      </c>
      <c r="Q89" s="1530"/>
      <c r="R89" s="1529"/>
      <c r="S89" s="374"/>
      <c r="T89" s="1529"/>
      <c r="U89" s="1530"/>
      <c r="V89" s="316"/>
      <c r="W89" s="1529"/>
      <c r="X89" s="1529"/>
      <c r="Y89" s="316"/>
    </row>
    <row r="90" spans="2:25">
      <c r="B90" s="1550" t="s">
        <v>997</v>
      </c>
      <c r="C90" s="1551"/>
      <c r="D90" s="1538">
        <v>2.59</v>
      </c>
      <c r="E90" s="1538">
        <v>2.79</v>
      </c>
      <c r="F90" s="1538">
        <v>2.57</v>
      </c>
      <c r="G90" s="1539">
        <v>3.18</v>
      </c>
      <c r="H90" s="1843"/>
      <c r="I90"/>
      <c r="K90" s="1549" t="s">
        <v>1001</v>
      </c>
      <c r="L90" s="1547"/>
      <c r="M90" s="1536"/>
      <c r="N90" s="1536"/>
      <c r="O90" s="1847">
        <v>36.287089013632716</v>
      </c>
      <c r="P90" s="1847">
        <v>56.014434643143538</v>
      </c>
      <c r="Q90" s="90"/>
      <c r="R90" s="316"/>
      <c r="S90" s="90"/>
      <c r="T90" s="90"/>
      <c r="U90" s="316"/>
      <c r="V90" s="90"/>
      <c r="W90" s="271"/>
      <c r="X90" s="90"/>
      <c r="Y90" s="1531"/>
    </row>
    <row r="91" spans="2:25">
      <c r="C91" s="1542"/>
      <c r="D91" s="1543"/>
      <c r="E91" s="1544"/>
      <c r="F91" s="1544"/>
      <c r="G91" s="1544"/>
      <c r="H91" s="1839"/>
      <c r="I91"/>
      <c r="N91" s="90"/>
      <c r="O91" s="316"/>
      <c r="P91" s="401"/>
      <c r="Q91" s="90"/>
      <c r="R91" s="316"/>
      <c r="S91" s="90"/>
      <c r="T91" s="90"/>
      <c r="U91" s="316"/>
      <c r="V91" s="90"/>
      <c r="W91" s="271"/>
      <c r="X91" s="90"/>
      <c r="Y91" s="1531"/>
    </row>
    <row r="92" spans="2:25">
      <c r="C92" s="1542"/>
      <c r="D92" s="1543"/>
      <c r="E92" s="1838"/>
      <c r="F92" s="1838"/>
      <c r="G92" s="1838"/>
      <c r="H92" s="1839"/>
      <c r="I92"/>
      <c r="N92" s="90"/>
      <c r="O92" s="316"/>
      <c r="P92" s="401"/>
      <c r="Q92" s="90"/>
      <c r="R92" s="316"/>
      <c r="S92" s="90"/>
      <c r="T92" s="90"/>
      <c r="U92" s="316"/>
      <c r="V92" s="90"/>
      <c r="W92" s="271"/>
      <c r="X92" s="90"/>
      <c r="Y92" s="1531"/>
    </row>
    <row r="93" spans="2:25">
      <c r="C93" s="1542"/>
      <c r="D93" s="1543"/>
      <c r="E93" s="1838"/>
      <c r="F93" s="1838"/>
      <c r="G93" s="1838"/>
      <c r="H93" s="1839"/>
      <c r="I93"/>
      <c r="N93" s="90"/>
      <c r="O93" s="316"/>
      <c r="P93" s="401"/>
      <c r="Q93" s="90"/>
      <c r="R93" s="316"/>
      <c r="S93" s="90"/>
      <c r="T93" s="90"/>
      <c r="U93" s="316"/>
      <c r="V93" s="90"/>
      <c r="W93" s="271"/>
      <c r="X93" s="90"/>
      <c r="Y93" s="1531"/>
    </row>
    <row r="94" spans="2:25">
      <c r="C94" s="1532"/>
      <c r="E94" s="1840"/>
      <c r="F94" s="1840"/>
      <c r="G94" s="316"/>
      <c r="H94" s="316"/>
      <c r="I94"/>
      <c r="K94" s="316"/>
      <c r="L94" s="316"/>
      <c r="N94" s="922"/>
      <c r="O94" s="90"/>
      <c r="P94" s="316"/>
      <c r="Q94" s="401"/>
      <c r="R94" s="90"/>
      <c r="S94" s="316"/>
      <c r="T94" s="90"/>
      <c r="U94" s="401"/>
      <c r="V94" s="316"/>
      <c r="W94" s="90"/>
      <c r="X94" s="90"/>
      <c r="Y94" s="1531"/>
    </row>
    <row r="95" spans="2:25">
      <c r="C95" s="1532"/>
      <c r="E95" s="1840"/>
      <c r="F95" s="1840"/>
      <c r="G95" s="316"/>
      <c r="H95" s="316"/>
      <c r="I95"/>
      <c r="K95" s="316"/>
      <c r="L95" s="316"/>
      <c r="N95" s="922"/>
      <c r="O95" s="90"/>
      <c r="P95" s="316"/>
      <c r="Q95" s="401"/>
      <c r="R95" s="90"/>
      <c r="S95" s="316"/>
      <c r="T95" s="90"/>
      <c r="U95" s="401"/>
      <c r="V95" s="316"/>
      <c r="W95" s="90"/>
      <c r="X95" s="90"/>
      <c r="Y95" s="1531"/>
    </row>
    <row r="96" spans="2:25">
      <c r="C96" s="1532"/>
      <c r="E96" s="1840"/>
      <c r="F96" s="1840"/>
      <c r="G96" s="316"/>
      <c r="H96" s="316"/>
      <c r="I96"/>
      <c r="K96" s="316"/>
      <c r="L96" s="316"/>
      <c r="N96" s="922"/>
      <c r="O96" s="90"/>
      <c r="P96" s="316"/>
      <c r="Q96" s="401"/>
      <c r="R96" s="90"/>
      <c r="S96" s="316"/>
      <c r="T96" s="90"/>
      <c r="U96" s="401"/>
      <c r="V96" s="316"/>
      <c r="W96" s="90"/>
      <c r="X96" s="90"/>
      <c r="Y96" s="1531"/>
    </row>
    <row r="97" spans="2:25">
      <c r="C97" s="1532"/>
      <c r="E97" s="1840"/>
      <c r="F97" s="1840"/>
      <c r="G97" s="316"/>
      <c r="H97" s="316"/>
      <c r="I97"/>
      <c r="K97" s="316"/>
      <c r="L97" s="316"/>
      <c r="N97" s="922"/>
      <c r="O97" s="90"/>
      <c r="P97" s="316"/>
      <c r="Q97" s="401"/>
      <c r="R97" s="90"/>
      <c r="S97" s="316"/>
      <c r="T97" s="90"/>
      <c r="U97" s="401"/>
      <c r="V97" s="316"/>
      <c r="W97" s="90"/>
      <c r="X97" s="90"/>
      <c r="Y97" s="1531"/>
    </row>
    <row r="98" spans="2:25">
      <c r="C98" s="1532"/>
      <c r="E98" s="1840"/>
      <c r="F98" s="1840"/>
      <c r="G98" s="316"/>
      <c r="H98" s="316"/>
      <c r="I98"/>
      <c r="K98" s="316"/>
      <c r="L98" s="316"/>
      <c r="N98" s="922"/>
      <c r="O98" s="90"/>
      <c r="P98" s="316"/>
      <c r="Q98" s="401"/>
      <c r="R98" s="90"/>
      <c r="S98" s="316"/>
      <c r="T98" s="90"/>
      <c r="U98" s="401"/>
      <c r="V98" s="316"/>
      <c r="W98" s="90"/>
      <c r="X98" s="90"/>
      <c r="Y98" s="1531"/>
    </row>
    <row r="99" spans="2:25">
      <c r="C99" s="1532"/>
      <c r="E99" s="1840"/>
      <c r="F99" s="1840"/>
      <c r="G99" s="316"/>
      <c r="H99" s="316"/>
      <c r="I99"/>
      <c r="K99" s="316"/>
      <c r="L99" s="316"/>
      <c r="N99" s="922"/>
      <c r="O99" s="90"/>
      <c r="P99" s="316"/>
      <c r="Q99" s="401"/>
      <c r="R99" s="90"/>
      <c r="S99" s="316"/>
      <c r="T99" s="90"/>
      <c r="U99" s="401"/>
      <c r="V99" s="316"/>
      <c r="W99" s="90"/>
      <c r="X99" s="90"/>
      <c r="Y99" s="1531"/>
    </row>
    <row r="100" spans="2:25">
      <c r="C100" s="1532"/>
      <c r="E100" s="1840"/>
      <c r="F100" s="1840"/>
      <c r="G100" s="316"/>
      <c r="H100" s="316"/>
      <c r="I100"/>
      <c r="K100" s="316"/>
      <c r="L100" s="316"/>
      <c r="N100" s="922"/>
      <c r="O100" s="90"/>
      <c r="P100" s="316"/>
      <c r="Q100" s="401"/>
      <c r="R100" s="90"/>
      <c r="S100" s="316"/>
      <c r="T100" s="90"/>
      <c r="U100" s="401"/>
      <c r="V100" s="316"/>
      <c r="W100" s="90"/>
      <c r="X100" s="90"/>
      <c r="Y100" s="1531"/>
    </row>
    <row r="101" spans="2:25">
      <c r="C101" s="1532"/>
      <c r="E101" s="1840"/>
      <c r="F101" s="1840"/>
      <c r="G101" s="316"/>
      <c r="H101" s="316"/>
      <c r="I101"/>
      <c r="K101" s="316"/>
      <c r="L101" s="316"/>
      <c r="N101" s="922"/>
      <c r="O101" s="90"/>
      <c r="P101" s="316"/>
      <c r="Q101" s="401"/>
      <c r="R101" s="90"/>
      <c r="S101" s="316"/>
      <c r="T101" s="90"/>
      <c r="U101" s="401"/>
      <c r="V101" s="316"/>
      <c r="W101" s="90"/>
      <c r="X101" s="90"/>
      <c r="Y101" s="1531"/>
    </row>
    <row r="102" spans="2:25">
      <c r="B102" s="1532"/>
      <c r="C102"/>
      <c r="D102" s="181" t="s">
        <v>4</v>
      </c>
      <c r="E102" s="181" t="s">
        <v>5</v>
      </c>
      <c r="F102" s="181" t="s">
        <v>6</v>
      </c>
      <c r="G102" s="181" t="s">
        <v>7</v>
      </c>
      <c r="H102" s="298"/>
      <c r="I102"/>
      <c r="K102" s="368"/>
      <c r="M102" s="181" t="s">
        <v>4</v>
      </c>
      <c r="N102" s="181" t="s">
        <v>5</v>
      </c>
      <c r="O102" s="181" t="s">
        <v>6</v>
      </c>
      <c r="P102" s="181" t="s">
        <v>7</v>
      </c>
      <c r="Q102" s="401"/>
      <c r="R102" s="90"/>
      <c r="S102" s="316"/>
      <c r="T102" s="90"/>
      <c r="U102" s="401"/>
      <c r="V102" s="316"/>
      <c r="W102" s="90"/>
      <c r="X102" s="90"/>
      <c r="Y102" s="1531"/>
    </row>
    <row r="103" spans="2:25">
      <c r="B103" s="1546" t="s">
        <v>288</v>
      </c>
      <c r="C103" s="1547"/>
      <c r="D103" s="1536">
        <v>100</v>
      </c>
      <c r="E103" s="1536">
        <v>100</v>
      </c>
      <c r="F103" s="1536">
        <v>100</v>
      </c>
      <c r="G103" s="1536">
        <v>100</v>
      </c>
      <c r="H103" s="1841"/>
      <c r="I103"/>
      <c r="K103" s="1546" t="s">
        <v>998</v>
      </c>
      <c r="L103" s="1547"/>
      <c r="M103" s="1537">
        <v>73.333333333333329</v>
      </c>
      <c r="N103" s="1537">
        <v>73.118279569892479</v>
      </c>
      <c r="O103" s="1846">
        <v>75.27</v>
      </c>
      <c r="P103" s="1847"/>
    </row>
    <row r="104" spans="2:25">
      <c r="B104" s="1546" t="s">
        <v>289</v>
      </c>
      <c r="C104" s="1547"/>
      <c r="D104" s="1536">
        <v>2</v>
      </c>
      <c r="E104" s="1536">
        <v>2</v>
      </c>
      <c r="F104" s="1536">
        <v>2</v>
      </c>
      <c r="G104" s="1536">
        <v>2</v>
      </c>
      <c r="H104" s="1841"/>
      <c r="I104"/>
      <c r="K104" s="1546" t="s">
        <v>999</v>
      </c>
      <c r="L104" s="1547"/>
      <c r="M104" s="181">
        <v>100</v>
      </c>
      <c r="N104" s="181">
        <v>100</v>
      </c>
      <c r="O104" s="1848">
        <v>100</v>
      </c>
      <c r="P104" s="1849">
        <v>100</v>
      </c>
    </row>
    <row r="105" spans="2:25">
      <c r="C105" s="368"/>
      <c r="E105" s="1545"/>
      <c r="F105" s="1545"/>
      <c r="G105" s="1545"/>
      <c r="H105" s="1840"/>
      <c r="I105"/>
      <c r="K105" s="1546" t="s">
        <v>1000</v>
      </c>
      <c r="L105" s="1547"/>
      <c r="M105" s="181">
        <v>100</v>
      </c>
      <c r="N105" s="181">
        <v>100</v>
      </c>
      <c r="O105" s="1848">
        <v>100</v>
      </c>
      <c r="P105" s="1849">
        <v>100</v>
      </c>
    </row>
    <row r="106" spans="2:25">
      <c r="C106" s="368"/>
      <c r="E106" s="90"/>
      <c r="F106" s="90"/>
      <c r="G106" s="90"/>
      <c r="H106" s="90"/>
      <c r="I106"/>
      <c r="K106" s="1548" t="s">
        <v>76</v>
      </c>
      <c r="L106" s="1547"/>
      <c r="M106" s="1541">
        <v>91.549295774647888</v>
      </c>
      <c r="N106" s="1541">
        <v>91.349480968858131</v>
      </c>
      <c r="O106" s="1846">
        <v>91.36</v>
      </c>
      <c r="P106" s="1850">
        <v>100</v>
      </c>
    </row>
    <row r="107" spans="2:25">
      <c r="C107" s="368"/>
      <c r="E107" s="1844"/>
      <c r="F107" s="1840"/>
      <c r="G107" s="1531"/>
      <c r="H107" s="316"/>
      <c r="I107"/>
    </row>
    <row r="108" spans="2:25">
      <c r="C108" s="368"/>
      <c r="E108" s="90"/>
      <c r="F108" s="90"/>
      <c r="G108" s="562"/>
      <c r="H108" s="318"/>
    </row>
    <row r="109" spans="2:25">
      <c r="C109" s="368"/>
      <c r="E109" s="90"/>
      <c r="F109" s="90"/>
      <c r="G109" s="562"/>
      <c r="H109" s="318"/>
    </row>
    <row r="110" spans="2:25">
      <c r="E110" s="271"/>
      <c r="F110" s="271"/>
      <c r="G110" s="1531"/>
      <c r="H110" s="1845"/>
    </row>
    <row r="111" spans="2:25">
      <c r="R111" s="1836">
        <v>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FF"/>
  </sheetPr>
  <dimension ref="A1:J56"/>
  <sheetViews>
    <sheetView view="pageBreakPreview" zoomScale="160" zoomScaleNormal="130" zoomScaleSheetLayoutView="160" workbookViewId="0">
      <selection activeCell="D2" sqref="D2"/>
    </sheetView>
  </sheetViews>
  <sheetFormatPr defaultRowHeight="18.75"/>
  <cols>
    <col min="1" max="1" width="5.28515625" style="261" customWidth="1"/>
    <col min="2" max="2" width="24.28515625" customWidth="1"/>
    <col min="3" max="3" width="28" customWidth="1"/>
    <col min="4" max="4" width="14.140625" customWidth="1"/>
    <col min="5" max="5" width="12.28515625" customWidth="1"/>
    <col min="6" max="6" width="12.5703125" customWidth="1"/>
    <col min="7" max="7" width="12" customWidth="1"/>
    <col min="8" max="8" width="12.42578125" customWidth="1"/>
    <col min="9" max="9" width="11.28515625" customWidth="1"/>
  </cols>
  <sheetData>
    <row r="1" spans="1:10" ht="26.25">
      <c r="B1" s="532" t="s">
        <v>320</v>
      </c>
      <c r="I1" s="517"/>
      <c r="J1" s="1212" t="s">
        <v>374</v>
      </c>
    </row>
    <row r="2" spans="1:10" ht="21">
      <c r="B2" s="529" t="s">
        <v>668</v>
      </c>
    </row>
    <row r="3" spans="1:10" ht="21">
      <c r="B3" s="530" t="s">
        <v>321</v>
      </c>
    </row>
    <row r="4" spans="1:10" ht="21">
      <c r="B4" s="530" t="s">
        <v>392</v>
      </c>
    </row>
    <row r="5" spans="1:10" ht="21">
      <c r="B5" s="530" t="s">
        <v>393</v>
      </c>
    </row>
    <row r="6" spans="1:10" ht="21">
      <c r="B6" s="530" t="s">
        <v>334</v>
      </c>
    </row>
    <row r="7" spans="1:10" ht="10.5" customHeight="1"/>
    <row r="8" spans="1:10" ht="21">
      <c r="D8" s="175" t="s">
        <v>670</v>
      </c>
      <c r="F8" s="175"/>
    </row>
    <row r="9" spans="1:10" ht="6.75" customHeight="1"/>
    <row r="10" spans="1:10">
      <c r="A10" s="259" t="s">
        <v>0</v>
      </c>
      <c r="B10" s="151" t="s">
        <v>142</v>
      </c>
      <c r="C10" s="151" t="s">
        <v>3</v>
      </c>
      <c r="D10" s="151" t="s">
        <v>15</v>
      </c>
      <c r="E10" s="2327" t="s">
        <v>8</v>
      </c>
      <c r="F10" s="2328"/>
      <c r="G10" s="2328"/>
      <c r="H10" s="2329"/>
      <c r="I10" s="257" t="s">
        <v>9</v>
      </c>
    </row>
    <row r="11" spans="1:10">
      <c r="A11" s="260"/>
      <c r="B11" s="152"/>
      <c r="C11" s="152"/>
      <c r="D11" s="152"/>
      <c r="E11" s="217" t="s">
        <v>4</v>
      </c>
      <c r="F11" s="223" t="s">
        <v>5</v>
      </c>
      <c r="G11" s="239" t="s">
        <v>6</v>
      </c>
      <c r="H11" s="908" t="s">
        <v>7</v>
      </c>
      <c r="I11" s="152" t="s">
        <v>11</v>
      </c>
    </row>
    <row r="12" spans="1:10">
      <c r="A12" s="259">
        <v>1</v>
      </c>
      <c r="B12" s="149" t="s">
        <v>143</v>
      </c>
      <c r="C12" s="149" t="s">
        <v>144</v>
      </c>
      <c r="D12" s="151" t="s">
        <v>447</v>
      </c>
      <c r="E12" s="151">
        <v>98</v>
      </c>
      <c r="F12" s="151">
        <v>108</v>
      </c>
      <c r="G12" s="151">
        <v>71</v>
      </c>
      <c r="H12" s="151">
        <v>66</v>
      </c>
      <c r="I12" s="257" t="s">
        <v>39</v>
      </c>
    </row>
    <row r="13" spans="1:10">
      <c r="A13" s="262"/>
      <c r="B13" s="150"/>
      <c r="C13" s="150"/>
      <c r="D13" s="153"/>
      <c r="E13" s="221"/>
      <c r="F13" s="225"/>
      <c r="G13" s="238"/>
      <c r="H13" s="881"/>
      <c r="I13" s="263"/>
    </row>
    <row r="14" spans="1:10" ht="21">
      <c r="A14" s="259">
        <v>2</v>
      </c>
      <c r="B14" s="148" t="s">
        <v>671</v>
      </c>
      <c r="C14" s="149" t="s">
        <v>875</v>
      </c>
      <c r="D14" s="278" t="s">
        <v>672</v>
      </c>
      <c r="E14" s="151">
        <v>47</v>
      </c>
      <c r="F14" s="151">
        <v>20</v>
      </c>
      <c r="G14" s="151">
        <v>44</v>
      </c>
      <c r="H14" s="151">
        <v>21</v>
      </c>
      <c r="I14" s="257" t="s">
        <v>39</v>
      </c>
    </row>
    <row r="15" spans="1:10">
      <c r="A15" s="262"/>
      <c r="B15" s="150"/>
      <c r="C15" s="150"/>
      <c r="D15" s="153"/>
      <c r="E15" s="221"/>
      <c r="F15" s="225"/>
      <c r="G15" s="238"/>
      <c r="H15" s="881"/>
      <c r="I15" s="263"/>
    </row>
    <row r="28" spans="3:10">
      <c r="J28" s="1836">
        <v>30</v>
      </c>
    </row>
    <row r="29" spans="3:10" ht="21">
      <c r="J29" s="697" t="s">
        <v>375</v>
      </c>
    </row>
    <row r="31" spans="3:10">
      <c r="C31" s="1552"/>
      <c r="D31" s="1553" t="s">
        <v>4</v>
      </c>
      <c r="E31" s="1553" t="s">
        <v>5</v>
      </c>
      <c r="F31" s="1553" t="s">
        <v>6</v>
      </c>
      <c r="G31" s="1553" t="s">
        <v>7</v>
      </c>
    </row>
    <row r="32" spans="3:10">
      <c r="C32" s="149" t="s">
        <v>144</v>
      </c>
      <c r="D32" s="151">
        <v>98</v>
      </c>
      <c r="E32" s="151">
        <v>108</v>
      </c>
      <c r="F32" s="151">
        <v>71</v>
      </c>
      <c r="G32" s="151">
        <v>66</v>
      </c>
    </row>
    <row r="33" spans="3:10">
      <c r="C33" s="176" t="s">
        <v>875</v>
      </c>
      <c r="D33" s="181">
        <v>47</v>
      </c>
      <c r="E33" s="181">
        <v>20</v>
      </c>
      <c r="F33" s="181">
        <v>44</v>
      </c>
      <c r="G33" s="181">
        <v>21</v>
      </c>
    </row>
    <row r="47" spans="3:10">
      <c r="J47" s="570"/>
    </row>
    <row r="48" spans="3:10">
      <c r="J48" s="570"/>
    </row>
    <row r="49" spans="10:10">
      <c r="J49" s="570"/>
    </row>
    <row r="50" spans="10:10">
      <c r="J50" s="570"/>
    </row>
    <row r="51" spans="10:10">
      <c r="J51" s="570"/>
    </row>
    <row r="52" spans="10:10">
      <c r="J52" s="570"/>
    </row>
    <row r="53" spans="10:10">
      <c r="J53" s="570"/>
    </row>
    <row r="54" spans="10:10">
      <c r="J54" s="570"/>
    </row>
    <row r="56" spans="10:10">
      <c r="J56" s="1836">
        <v>31</v>
      </c>
    </row>
  </sheetData>
  <mergeCells count="1">
    <mergeCell ref="E10:H10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CFF"/>
  </sheetPr>
  <dimension ref="A1:U166"/>
  <sheetViews>
    <sheetView view="pageBreakPreview" topLeftCell="A13" zoomScale="160" zoomScaleNormal="120" zoomScaleSheetLayoutView="160" workbookViewId="0">
      <selection activeCell="F10" sqref="F10"/>
    </sheetView>
  </sheetViews>
  <sheetFormatPr defaultRowHeight="18.75"/>
  <cols>
    <col min="1" max="1" width="4.85546875" style="90" customWidth="1"/>
    <col min="2" max="2" width="12.7109375" customWidth="1"/>
    <col min="3" max="3" width="16" customWidth="1"/>
    <col min="4" max="4" width="11.5703125" customWidth="1"/>
    <col min="5" max="5" width="7.28515625" customWidth="1"/>
    <col min="6" max="6" width="8" customWidth="1"/>
    <col min="7" max="7" width="7.140625" customWidth="1"/>
    <col min="8" max="9" width="8" customWidth="1"/>
    <col min="10" max="10" width="7.5703125" style="265" customWidth="1"/>
    <col min="11" max="12" width="8.28515625" customWidth="1"/>
    <col min="13" max="13" width="8" customWidth="1"/>
    <col min="14" max="14" width="7.85546875" customWidth="1"/>
    <col min="15" max="15" width="8.7109375" customWidth="1"/>
    <col min="16" max="16" width="7.5703125" customWidth="1"/>
    <col min="17" max="17" width="6.5703125" customWidth="1"/>
  </cols>
  <sheetData>
    <row r="1" spans="1:17" ht="26.25">
      <c r="B1" s="532" t="s">
        <v>320</v>
      </c>
      <c r="P1" s="517"/>
      <c r="Q1" s="697" t="s">
        <v>1040</v>
      </c>
    </row>
    <row r="2" spans="1:17" ht="21">
      <c r="B2" s="529" t="s">
        <v>669</v>
      </c>
    </row>
    <row r="3" spans="1:17" s="530" customFormat="1" ht="21">
      <c r="A3" s="533"/>
      <c r="C3" s="530" t="s">
        <v>394</v>
      </c>
      <c r="J3" s="534"/>
    </row>
    <row r="4" spans="1:17" ht="21">
      <c r="B4" s="530" t="s">
        <v>395</v>
      </c>
    </row>
    <row r="5" spans="1:17" ht="21">
      <c r="B5" s="530" t="s">
        <v>322</v>
      </c>
    </row>
    <row r="6" spans="1:17" ht="21">
      <c r="B6" s="530" t="s">
        <v>323</v>
      </c>
    </row>
    <row r="7" spans="1:17" ht="21">
      <c r="B7" s="849" t="s">
        <v>900</v>
      </c>
    </row>
    <row r="8" spans="1:17" ht="21">
      <c r="B8" s="849" t="s">
        <v>901</v>
      </c>
    </row>
    <row r="10" spans="1:17" ht="21">
      <c r="E10" s="175"/>
      <c r="I10" s="175" t="s">
        <v>673</v>
      </c>
    </row>
    <row r="12" spans="1:17" s="90" customFormat="1">
      <c r="A12" s="151" t="s">
        <v>0</v>
      </c>
      <c r="B12" s="3" t="s">
        <v>153</v>
      </c>
      <c r="C12" s="151" t="s">
        <v>3</v>
      </c>
      <c r="D12" s="151" t="s">
        <v>15</v>
      </c>
      <c r="E12" s="198"/>
      <c r="F12" s="177"/>
      <c r="G12" s="245"/>
      <c r="H12" s="177"/>
      <c r="I12" s="177"/>
      <c r="J12" s="266"/>
      <c r="K12" s="177" t="s">
        <v>8</v>
      </c>
      <c r="L12" s="177"/>
      <c r="M12" s="245"/>
      <c r="N12" s="177"/>
      <c r="O12" s="177"/>
      <c r="P12" s="249"/>
      <c r="Q12" s="151" t="s">
        <v>9</v>
      </c>
    </row>
    <row r="13" spans="1:17">
      <c r="A13" s="152"/>
      <c r="B13" s="8" t="s">
        <v>120</v>
      </c>
      <c r="C13" s="148"/>
      <c r="D13" s="148"/>
      <c r="E13" s="204"/>
      <c r="F13" s="202" t="s">
        <v>4</v>
      </c>
      <c r="G13" s="246"/>
      <c r="H13" s="196"/>
      <c r="I13" s="205" t="s">
        <v>5</v>
      </c>
      <c r="J13" s="267"/>
      <c r="K13" s="197"/>
      <c r="L13" s="203" t="s">
        <v>6</v>
      </c>
      <c r="M13" s="247"/>
      <c r="N13" s="867"/>
      <c r="O13" s="868" t="s">
        <v>7</v>
      </c>
      <c r="P13" s="930"/>
      <c r="Q13" s="152" t="s">
        <v>11</v>
      </c>
    </row>
    <row r="14" spans="1:17">
      <c r="A14" s="152"/>
      <c r="B14" s="8"/>
      <c r="C14" s="148"/>
      <c r="D14" s="148"/>
      <c r="E14" s="206" t="s">
        <v>31</v>
      </c>
      <c r="F14" s="206" t="s">
        <v>31</v>
      </c>
      <c r="G14" s="244" t="s">
        <v>28</v>
      </c>
      <c r="H14" s="210" t="s">
        <v>31</v>
      </c>
      <c r="I14" s="210" t="s">
        <v>31</v>
      </c>
      <c r="J14" s="268" t="s">
        <v>28</v>
      </c>
      <c r="K14" s="212" t="s">
        <v>31</v>
      </c>
      <c r="L14" s="212" t="s">
        <v>31</v>
      </c>
      <c r="M14" s="248" t="s">
        <v>28</v>
      </c>
      <c r="N14" s="932" t="s">
        <v>31</v>
      </c>
      <c r="O14" s="932" t="s">
        <v>31</v>
      </c>
      <c r="P14" s="933" t="s">
        <v>28</v>
      </c>
      <c r="Q14" s="152"/>
    </row>
    <row r="15" spans="1:17" ht="21">
      <c r="A15" s="153"/>
      <c r="B15" s="4"/>
      <c r="C15" s="150"/>
      <c r="D15" s="150"/>
      <c r="E15" s="207" t="s">
        <v>60</v>
      </c>
      <c r="F15" s="207" t="s">
        <v>130</v>
      </c>
      <c r="G15" s="208"/>
      <c r="H15" s="211" t="s">
        <v>60</v>
      </c>
      <c r="I15" s="211" t="s">
        <v>130</v>
      </c>
      <c r="J15" s="269"/>
      <c r="K15" s="213" t="s">
        <v>60</v>
      </c>
      <c r="L15" s="213" t="s">
        <v>130</v>
      </c>
      <c r="M15" s="214"/>
      <c r="N15" s="934" t="s">
        <v>60</v>
      </c>
      <c r="O15" s="934" t="s">
        <v>130</v>
      </c>
      <c r="P15" s="931"/>
      <c r="Q15" s="153"/>
    </row>
    <row r="16" spans="1:17">
      <c r="A16" s="151">
        <v>1</v>
      </c>
      <c r="B16" s="149" t="s">
        <v>147</v>
      </c>
      <c r="C16" s="149" t="s">
        <v>133</v>
      </c>
      <c r="D16" s="151" t="s">
        <v>303</v>
      </c>
      <c r="E16" s="1803">
        <v>48</v>
      </c>
      <c r="F16" s="1804">
        <v>37</v>
      </c>
      <c r="G16" s="1806">
        <f>F16/E16*100</f>
        <v>77.083333333333343</v>
      </c>
      <c r="H16" s="1554">
        <v>38</v>
      </c>
      <c r="I16" s="1554">
        <v>23</v>
      </c>
      <c r="J16" s="1365">
        <f>I16/H16*100</f>
        <v>60.526315789473685</v>
      </c>
      <c r="K16" s="1554">
        <v>37</v>
      </c>
      <c r="L16" s="1554">
        <v>37</v>
      </c>
      <c r="M16" s="1556">
        <f>L16/K16*100</f>
        <v>100</v>
      </c>
      <c r="N16" s="1554">
        <v>40</v>
      </c>
      <c r="O16" s="1554">
        <v>40</v>
      </c>
      <c r="P16" s="1555">
        <f>O16/N16*100</f>
        <v>100</v>
      </c>
      <c r="Q16" s="1554" t="s">
        <v>17</v>
      </c>
    </row>
    <row r="17" spans="1:21">
      <c r="A17" s="181">
        <v>2</v>
      </c>
      <c r="B17" s="149" t="s">
        <v>151</v>
      </c>
      <c r="C17" s="148" t="s">
        <v>674</v>
      </c>
      <c r="D17" s="148"/>
      <c r="E17" s="2176">
        <v>148</v>
      </c>
      <c r="F17" s="2176">
        <v>125</v>
      </c>
      <c r="G17" s="1805">
        <f>F17/E17*100</f>
        <v>84.459459459459467</v>
      </c>
      <c r="H17" s="2069">
        <v>137</v>
      </c>
      <c r="I17" s="2069">
        <v>133</v>
      </c>
      <c r="J17" s="2070">
        <f>I17/H17*100</f>
        <v>97.080291970802918</v>
      </c>
      <c r="K17" s="2071">
        <v>125</v>
      </c>
      <c r="L17" s="2069">
        <v>121</v>
      </c>
      <c r="M17" s="2072">
        <f>L17/K17*100</f>
        <v>96.8</v>
      </c>
      <c r="N17" s="2069">
        <v>119</v>
      </c>
      <c r="O17" s="2069">
        <v>117</v>
      </c>
      <c r="P17" s="2073">
        <f>O17/N17*100</f>
        <v>98.319327731092429</v>
      </c>
      <c r="Q17" s="65" t="s">
        <v>17</v>
      </c>
    </row>
    <row r="18" spans="1:21" ht="18" customHeight="1">
      <c r="A18" s="181">
        <v>3</v>
      </c>
      <c r="B18" s="1557" t="s">
        <v>164</v>
      </c>
      <c r="C18" s="148" t="s">
        <v>675</v>
      </c>
      <c r="D18" s="148"/>
      <c r="E18" s="2233" t="s">
        <v>931</v>
      </c>
      <c r="F18" s="2234" t="s">
        <v>930</v>
      </c>
      <c r="G18" s="2086"/>
      <c r="H18" s="2233" t="s">
        <v>931</v>
      </c>
      <c r="I18" s="2234" t="s">
        <v>930</v>
      </c>
      <c r="J18" s="272"/>
      <c r="K18" s="2233" t="s">
        <v>931</v>
      </c>
      <c r="L18" s="2234" t="s">
        <v>930</v>
      </c>
      <c r="M18" s="1319"/>
      <c r="N18" s="2220">
        <v>255</v>
      </c>
      <c r="O18" s="2221">
        <v>250</v>
      </c>
      <c r="P18" s="2222">
        <f>O18/N18*100</f>
        <v>98.039215686274503</v>
      </c>
      <c r="Q18" s="1354"/>
      <c r="S18" s="1867">
        <v>315</v>
      </c>
      <c r="T18" s="1867">
        <v>269</v>
      </c>
      <c r="U18" s="1868">
        <f>T18/S18*100</f>
        <v>85.396825396825392</v>
      </c>
    </row>
    <row r="19" spans="1:21">
      <c r="A19" s="151">
        <v>4</v>
      </c>
      <c r="B19" s="1786" t="s">
        <v>165</v>
      </c>
      <c r="C19" s="1787" t="s">
        <v>676</v>
      </c>
      <c r="D19" s="1787"/>
      <c r="E19" s="2233" t="s">
        <v>931</v>
      </c>
      <c r="F19" s="2234" t="s">
        <v>930</v>
      </c>
      <c r="G19" s="2235"/>
      <c r="H19" s="2233" t="s">
        <v>931</v>
      </c>
      <c r="I19" s="2234" t="s">
        <v>930</v>
      </c>
      <c r="J19" s="1318"/>
      <c r="K19" s="1554">
        <v>9</v>
      </c>
      <c r="L19" s="2025">
        <v>8</v>
      </c>
      <c r="M19" s="1366">
        <f t="shared" ref="M19" si="0">L19/K19*100</f>
        <v>88.888888888888886</v>
      </c>
      <c r="N19" s="1554">
        <v>12</v>
      </c>
      <c r="O19" s="1554">
        <v>11</v>
      </c>
      <c r="P19" s="1555">
        <f t="shared" ref="P19" si="1">O19/N19*100</f>
        <v>91.666666666666657</v>
      </c>
      <c r="Q19" s="1554" t="s">
        <v>17</v>
      </c>
    </row>
    <row r="20" spans="1:21">
      <c r="A20" s="153"/>
      <c r="B20" s="150"/>
      <c r="C20" s="148" t="s">
        <v>60</v>
      </c>
      <c r="D20" s="148"/>
      <c r="E20" s="1355"/>
      <c r="F20" s="1355"/>
      <c r="G20" s="1356"/>
      <c r="H20" s="1357"/>
      <c r="I20" s="1357"/>
      <c r="J20" s="1358"/>
      <c r="K20" s="1359"/>
      <c r="L20" s="1359"/>
      <c r="M20" s="1784"/>
      <c r="N20" s="1360"/>
      <c r="O20" s="1360"/>
      <c r="P20" s="1785"/>
      <c r="Q20" s="1361"/>
    </row>
    <row r="21" spans="1:21">
      <c r="A21" s="181"/>
      <c r="B21" s="181" t="s">
        <v>76</v>
      </c>
      <c r="C21" s="176"/>
      <c r="D21" s="176"/>
      <c r="E21" s="1570">
        <f>SUM(E16:E20)</f>
        <v>196</v>
      </c>
      <c r="F21" s="1570">
        <f>SUM(F16:F20)</f>
        <v>162</v>
      </c>
      <c r="G21" s="1904">
        <f t="shared" ref="G21" si="2">F21/E21*100</f>
        <v>82.653061224489804</v>
      </c>
      <c r="H21" s="1572">
        <f>SUM(H16:H20)</f>
        <v>175</v>
      </c>
      <c r="I21" s="1572">
        <f>SUM(I16:I20)</f>
        <v>156</v>
      </c>
      <c r="J21" s="1905">
        <f t="shared" ref="J21" si="3">I21/H21*100</f>
        <v>89.142857142857139</v>
      </c>
      <c r="K21" s="1574">
        <f>SUM(K16:K20)</f>
        <v>171</v>
      </c>
      <c r="L21" s="1574">
        <f>SUM(L16:L20)</f>
        <v>166</v>
      </c>
      <c r="M21" s="1906">
        <f t="shared" ref="M21" si="4">L21/K21*100</f>
        <v>97.076023391812853</v>
      </c>
      <c r="N21" s="1576">
        <f>SUM(N16:N20)</f>
        <v>426</v>
      </c>
      <c r="O21" s="1576">
        <f>SUM(O16:O20)</f>
        <v>418</v>
      </c>
      <c r="P21" s="1907">
        <f t="shared" ref="P21" si="5">O21/N21*100</f>
        <v>98.122065727699521</v>
      </c>
      <c r="Q21" s="1354"/>
    </row>
    <row r="22" spans="1:21">
      <c r="A22" s="252"/>
      <c r="B22" s="258"/>
      <c r="C22" s="258"/>
      <c r="D22" s="258"/>
      <c r="E22" s="252"/>
      <c r="F22" s="252"/>
      <c r="G22" s="252"/>
      <c r="H22" s="252"/>
      <c r="I22" s="252"/>
      <c r="J22" s="270"/>
      <c r="K22" s="252"/>
      <c r="L22" s="252"/>
      <c r="M22" s="252"/>
      <c r="N22" s="252"/>
      <c r="O22" s="252"/>
      <c r="P22" s="252"/>
      <c r="Q22" s="252"/>
    </row>
    <row r="23" spans="1:21">
      <c r="E23" s="90"/>
      <c r="F23" s="90"/>
      <c r="G23" s="90"/>
      <c r="H23" s="90"/>
      <c r="I23" s="90"/>
      <c r="J23" s="271"/>
      <c r="K23" s="90"/>
      <c r="L23" s="90"/>
      <c r="M23" s="90"/>
      <c r="N23" s="90"/>
      <c r="O23" s="90"/>
      <c r="P23" s="90"/>
      <c r="Q23" s="90"/>
    </row>
    <row r="24" spans="1:21">
      <c r="E24" s="90"/>
      <c r="F24" s="90"/>
      <c r="G24" s="90"/>
      <c r="H24" s="90"/>
      <c r="I24" s="90"/>
      <c r="J24" s="271"/>
      <c r="K24" s="90"/>
      <c r="L24" s="90"/>
      <c r="M24" s="90"/>
      <c r="N24" s="90"/>
      <c r="O24" s="90"/>
      <c r="P24" s="90"/>
      <c r="Q24" s="90"/>
    </row>
    <row r="25" spans="1:21">
      <c r="E25" s="90"/>
      <c r="F25" s="90"/>
      <c r="G25" s="90"/>
      <c r="H25" s="90"/>
      <c r="I25" s="90"/>
      <c r="J25" s="271"/>
      <c r="K25" s="90"/>
      <c r="L25" s="90"/>
      <c r="M25" s="90"/>
      <c r="N25" s="90"/>
      <c r="O25" s="90"/>
      <c r="P25" s="90"/>
      <c r="Q25" s="90"/>
    </row>
    <row r="26" spans="1:21">
      <c r="E26" s="90"/>
      <c r="F26" s="90"/>
      <c r="G26" s="90"/>
      <c r="H26" s="90"/>
      <c r="I26" s="90"/>
      <c r="J26" s="271"/>
      <c r="K26" s="90"/>
      <c r="L26" s="90"/>
      <c r="M26" s="90"/>
      <c r="N26" s="90"/>
      <c r="O26" s="90"/>
      <c r="P26" s="90"/>
      <c r="Q26" s="90"/>
    </row>
    <row r="27" spans="1:21">
      <c r="E27" s="90"/>
      <c r="F27" s="90"/>
      <c r="G27" s="90"/>
      <c r="H27" s="90"/>
      <c r="I27" s="90"/>
      <c r="J27" s="271"/>
      <c r="K27" s="90"/>
      <c r="L27" s="90"/>
      <c r="M27" s="90"/>
      <c r="N27" s="90"/>
      <c r="O27" s="90"/>
      <c r="P27" s="90"/>
      <c r="Q27" s="570">
        <v>32</v>
      </c>
    </row>
    <row r="28" spans="1:21" ht="21">
      <c r="E28" s="90"/>
      <c r="F28" s="90"/>
      <c r="G28" s="90"/>
      <c r="H28" s="90"/>
      <c r="I28" s="90"/>
      <c r="J28" s="271"/>
      <c r="K28" s="90"/>
      <c r="L28" s="90"/>
      <c r="M28" s="90"/>
      <c r="N28" s="90"/>
      <c r="O28" s="90"/>
      <c r="P28" s="517"/>
      <c r="Q28" s="697" t="s">
        <v>376</v>
      </c>
    </row>
    <row r="29" spans="1:21" ht="21">
      <c r="E29" s="175"/>
      <c r="I29" s="175" t="s">
        <v>683</v>
      </c>
    </row>
    <row r="30" spans="1:21" ht="13.7" customHeight="1"/>
    <row r="31" spans="1:21">
      <c r="A31" s="151" t="s">
        <v>0</v>
      </c>
      <c r="B31" s="151" t="s">
        <v>119</v>
      </c>
      <c r="C31" s="151" t="s">
        <v>3</v>
      </c>
      <c r="D31" s="151" t="s">
        <v>15</v>
      </c>
      <c r="E31" s="198"/>
      <c r="F31" s="177"/>
      <c r="G31" s="245"/>
      <c r="H31" s="177"/>
      <c r="I31" s="177"/>
      <c r="J31" s="266"/>
      <c r="K31" s="177" t="s">
        <v>8</v>
      </c>
      <c r="L31" s="177"/>
      <c r="M31" s="245"/>
      <c r="N31" s="177"/>
      <c r="O31" s="177"/>
      <c r="P31" s="249"/>
      <c r="Q31" s="151" t="s">
        <v>9</v>
      </c>
    </row>
    <row r="32" spans="1:21">
      <c r="A32" s="152"/>
      <c r="B32" s="152" t="s">
        <v>324</v>
      </c>
      <c r="C32" s="148"/>
      <c r="D32" s="148"/>
      <c r="E32" s="204"/>
      <c r="F32" s="202" t="s">
        <v>4</v>
      </c>
      <c r="G32" s="246"/>
      <c r="H32" s="196"/>
      <c r="I32" s="205" t="s">
        <v>5</v>
      </c>
      <c r="J32" s="267"/>
      <c r="K32" s="197"/>
      <c r="L32" s="203" t="s">
        <v>6</v>
      </c>
      <c r="M32" s="247"/>
      <c r="N32" s="867"/>
      <c r="O32" s="868" t="s">
        <v>7</v>
      </c>
      <c r="P32" s="930"/>
      <c r="Q32" s="152" t="s">
        <v>11</v>
      </c>
    </row>
    <row r="33" spans="1:17">
      <c r="A33" s="152"/>
      <c r="B33" s="152" t="s">
        <v>152</v>
      </c>
      <c r="C33" s="148"/>
      <c r="D33" s="148"/>
      <c r="E33" s="206" t="s">
        <v>31</v>
      </c>
      <c r="F33" s="206" t="s">
        <v>31</v>
      </c>
      <c r="G33" s="244" t="s">
        <v>28</v>
      </c>
      <c r="H33" s="210" t="s">
        <v>31</v>
      </c>
      <c r="I33" s="210" t="s">
        <v>31</v>
      </c>
      <c r="J33" s="268" t="s">
        <v>28</v>
      </c>
      <c r="K33" s="212" t="s">
        <v>31</v>
      </c>
      <c r="L33" s="212" t="s">
        <v>31</v>
      </c>
      <c r="M33" s="248" t="s">
        <v>28</v>
      </c>
      <c r="N33" s="932" t="s">
        <v>31</v>
      </c>
      <c r="O33" s="932" t="s">
        <v>31</v>
      </c>
      <c r="P33" s="933" t="s">
        <v>28</v>
      </c>
      <c r="Q33" s="152"/>
    </row>
    <row r="34" spans="1:17" ht="21">
      <c r="A34" s="153"/>
      <c r="B34" s="150"/>
      <c r="C34" s="150"/>
      <c r="D34" s="150"/>
      <c r="E34" s="207" t="s">
        <v>60</v>
      </c>
      <c r="F34" s="207" t="s">
        <v>130</v>
      </c>
      <c r="G34" s="208"/>
      <c r="H34" s="211" t="s">
        <v>60</v>
      </c>
      <c r="I34" s="211" t="s">
        <v>130</v>
      </c>
      <c r="J34" s="269"/>
      <c r="K34" s="213" t="s">
        <v>60</v>
      </c>
      <c r="L34" s="213" t="s">
        <v>130</v>
      </c>
      <c r="M34" s="214"/>
      <c r="N34" s="934" t="s">
        <v>60</v>
      </c>
      <c r="O34" s="934" t="s">
        <v>130</v>
      </c>
      <c r="P34" s="931"/>
      <c r="Q34" s="153"/>
    </row>
    <row r="35" spans="1:17" s="37" customFormat="1" ht="21.2" customHeight="1">
      <c r="A35" s="44">
        <v>1</v>
      </c>
      <c r="B35" s="49" t="s">
        <v>677</v>
      </c>
      <c r="C35" s="49" t="s">
        <v>133</v>
      </c>
      <c r="D35" s="44" t="s">
        <v>303</v>
      </c>
      <c r="E35" s="64">
        <v>7</v>
      </c>
      <c r="F35" s="64">
        <v>7</v>
      </c>
      <c r="G35" s="1276">
        <f>F35/E35*100</f>
        <v>100</v>
      </c>
      <c r="H35" s="64">
        <v>7</v>
      </c>
      <c r="I35" s="64">
        <v>7</v>
      </c>
      <c r="J35" s="1277">
        <f>I35/H35*100</f>
        <v>100</v>
      </c>
      <c r="K35" s="64">
        <v>7</v>
      </c>
      <c r="L35" s="64">
        <v>7</v>
      </c>
      <c r="M35" s="1278">
        <f>L35/K35*100</f>
        <v>100</v>
      </c>
      <c r="N35" s="88">
        <v>7</v>
      </c>
      <c r="O35" s="44">
        <v>7</v>
      </c>
      <c r="P35" s="1049">
        <f>O35/N35*100</f>
        <v>100</v>
      </c>
      <c r="Q35" s="44"/>
    </row>
    <row r="36" spans="1:17" ht="18.75" customHeight="1">
      <c r="A36" s="152"/>
      <c r="B36" s="148" t="s">
        <v>678</v>
      </c>
      <c r="C36" s="148" t="s">
        <v>325</v>
      </c>
      <c r="D36" s="148"/>
      <c r="E36" s="939"/>
      <c r="F36" s="939"/>
      <c r="G36" s="535"/>
      <c r="H36" s="940"/>
      <c r="I36" s="940"/>
      <c r="J36" s="536"/>
      <c r="K36" s="941"/>
      <c r="L36" s="941"/>
      <c r="M36" s="538"/>
      <c r="N36" s="942"/>
      <c r="O36" s="943"/>
      <c r="P36" s="935"/>
      <c r="Q36" s="152"/>
    </row>
    <row r="37" spans="1:17" ht="21">
      <c r="A37" s="152"/>
      <c r="B37" s="148" t="s">
        <v>679</v>
      </c>
      <c r="C37" s="148" t="s">
        <v>146</v>
      </c>
      <c r="D37" s="148"/>
      <c r="E37" s="939"/>
      <c r="F37" s="939"/>
      <c r="G37" s="535"/>
      <c r="H37" s="940"/>
      <c r="I37" s="940"/>
      <c r="J37" s="536"/>
      <c r="K37" s="941"/>
      <c r="L37" s="941"/>
      <c r="M37" s="538"/>
      <c r="N37" s="942"/>
      <c r="O37" s="943"/>
      <c r="P37" s="935"/>
      <c r="Q37" s="152"/>
    </row>
    <row r="38" spans="1:17" ht="21">
      <c r="A38" s="152"/>
      <c r="B38" s="148"/>
      <c r="C38" s="148" t="s">
        <v>685</v>
      </c>
      <c r="D38" s="148"/>
      <c r="E38" s="939"/>
      <c r="F38" s="939"/>
      <c r="G38" s="535"/>
      <c r="H38" s="940"/>
      <c r="I38" s="940"/>
      <c r="J38" s="536"/>
      <c r="K38" s="941"/>
      <c r="L38" s="941"/>
      <c r="M38" s="538"/>
      <c r="N38" s="942"/>
      <c r="O38" s="943"/>
      <c r="P38" s="935"/>
      <c r="Q38" s="152"/>
    </row>
    <row r="39" spans="1:17" ht="21">
      <c r="A39" s="152"/>
      <c r="B39" s="148"/>
      <c r="C39" s="148" t="s">
        <v>686</v>
      </c>
      <c r="D39" s="148"/>
      <c r="E39" s="939"/>
      <c r="F39" s="939"/>
      <c r="G39" s="535"/>
      <c r="H39" s="940"/>
      <c r="I39" s="940"/>
      <c r="J39" s="536"/>
      <c r="K39" s="941"/>
      <c r="L39" s="941"/>
      <c r="M39" s="538"/>
      <c r="N39" s="942"/>
      <c r="O39" s="943"/>
      <c r="P39" s="935"/>
      <c r="Q39" s="152"/>
    </row>
    <row r="40" spans="1:17" ht="21">
      <c r="A40" s="152"/>
      <c r="B40" s="148"/>
      <c r="C40" s="148" t="s">
        <v>687</v>
      </c>
      <c r="D40" s="148"/>
      <c r="E40" s="207"/>
      <c r="F40" s="207"/>
      <c r="G40" s="208"/>
      <c r="H40" s="211"/>
      <c r="I40" s="211"/>
      <c r="J40" s="537"/>
      <c r="K40" s="213"/>
      <c r="L40" s="213"/>
      <c r="M40" s="539"/>
      <c r="N40" s="944"/>
      <c r="O40" s="934"/>
      <c r="P40" s="936"/>
      <c r="Q40" s="153"/>
    </row>
    <row r="41" spans="1:17" ht="21">
      <c r="A41" s="44">
        <v>2</v>
      </c>
      <c r="B41" s="49" t="s">
        <v>680</v>
      </c>
      <c r="C41" s="49" t="s">
        <v>133</v>
      </c>
      <c r="D41" s="44" t="s">
        <v>303</v>
      </c>
      <c r="E41" s="1214"/>
      <c r="F41" s="1214"/>
      <c r="G41" s="1215"/>
      <c r="H41" s="1216"/>
      <c r="I41" s="1216"/>
      <c r="J41" s="1217"/>
      <c r="K41" s="1218"/>
      <c r="L41" s="1218"/>
      <c r="M41" s="1219"/>
      <c r="N41" s="1220"/>
      <c r="O41" s="1221"/>
      <c r="P41" s="1222"/>
      <c r="Q41" s="45"/>
    </row>
    <row r="42" spans="1:17" ht="21">
      <c r="A42" s="45"/>
      <c r="B42" s="46" t="s">
        <v>681</v>
      </c>
      <c r="C42" s="46" t="s">
        <v>688</v>
      </c>
      <c r="D42" s="46"/>
      <c r="E42" s="1214"/>
      <c r="F42" s="1214"/>
      <c r="G42" s="1215"/>
      <c r="H42" s="1216"/>
      <c r="I42" s="1216"/>
      <c r="J42" s="1217"/>
      <c r="K42" s="1218"/>
      <c r="L42" s="1218"/>
      <c r="M42" s="1219"/>
      <c r="N42" s="1220"/>
      <c r="O42" s="1221"/>
      <c r="P42" s="1222"/>
      <c r="Q42" s="45"/>
    </row>
    <row r="43" spans="1:17" ht="21">
      <c r="A43" s="45"/>
      <c r="B43" s="46" t="s">
        <v>682</v>
      </c>
      <c r="C43" s="46" t="s">
        <v>689</v>
      </c>
      <c r="D43" s="46"/>
      <c r="E43" s="1214"/>
      <c r="F43" s="1214"/>
      <c r="G43" s="1215"/>
      <c r="H43" s="1216"/>
      <c r="I43" s="1216"/>
      <c r="J43" s="1217"/>
      <c r="K43" s="1218"/>
      <c r="L43" s="1218"/>
      <c r="M43" s="1219"/>
      <c r="N43" s="1220"/>
      <c r="O43" s="1221"/>
      <c r="P43" s="1222"/>
      <c r="Q43" s="45"/>
    </row>
    <row r="44" spans="1:17" ht="20.25" customHeight="1">
      <c r="A44" s="52"/>
      <c r="B44" s="1213" t="s">
        <v>157</v>
      </c>
      <c r="C44" s="46" t="s">
        <v>690</v>
      </c>
      <c r="D44" s="46"/>
      <c r="E44" s="1558">
        <v>1</v>
      </c>
      <c r="F44" s="1558">
        <v>1</v>
      </c>
      <c r="G44" s="1559">
        <f>F44/E44*100</f>
        <v>100</v>
      </c>
      <c r="H44" s="1558">
        <v>1</v>
      </c>
      <c r="I44" s="1558">
        <v>1</v>
      </c>
      <c r="J44" s="1562">
        <f>I44/H44*100</f>
        <v>100</v>
      </c>
      <c r="K44" s="1558">
        <v>1</v>
      </c>
      <c r="L44" s="1558">
        <v>1</v>
      </c>
      <c r="M44" s="1563">
        <f>L44/K44*100</f>
        <v>100</v>
      </c>
      <c r="N44" s="1558">
        <v>1</v>
      </c>
      <c r="O44" s="1558">
        <v>1</v>
      </c>
      <c r="P44" s="1564">
        <f>O44/N44*100</f>
        <v>100</v>
      </c>
      <c r="Q44" s="1187" t="s">
        <v>17</v>
      </c>
    </row>
    <row r="45" spans="1:17">
      <c r="A45" s="52"/>
      <c r="B45" s="1213" t="s">
        <v>158</v>
      </c>
      <c r="C45" s="46" t="s">
        <v>691</v>
      </c>
      <c r="D45" s="46"/>
      <c r="E45" s="1558">
        <v>1</v>
      </c>
      <c r="F45" s="1558">
        <v>1</v>
      </c>
      <c r="G45" s="1559">
        <f t="shared" ref="G45:G52" si="6">F45/E45*100</f>
        <v>100</v>
      </c>
      <c r="H45" s="1558">
        <v>1</v>
      </c>
      <c r="I45" s="1558">
        <v>1</v>
      </c>
      <c r="J45" s="1562">
        <f t="shared" ref="J45:J52" si="7">I45/H45*100</f>
        <v>100</v>
      </c>
      <c r="K45" s="1558">
        <v>1</v>
      </c>
      <c r="L45" s="1558">
        <v>1</v>
      </c>
      <c r="M45" s="1563">
        <f t="shared" ref="M45:M52" si="8">L45/K45*100</f>
        <v>100</v>
      </c>
      <c r="N45" s="1558">
        <v>1</v>
      </c>
      <c r="O45" s="1558">
        <v>1</v>
      </c>
      <c r="P45" s="1564">
        <f t="shared" ref="P45:P52" si="9">O45/N45*100</f>
        <v>100</v>
      </c>
      <c r="Q45" s="1187" t="s">
        <v>17</v>
      </c>
    </row>
    <row r="46" spans="1:17">
      <c r="A46" s="52"/>
      <c r="B46" s="1213" t="s">
        <v>159</v>
      </c>
      <c r="C46" s="686" t="s">
        <v>692</v>
      </c>
      <c r="D46" s="46"/>
      <c r="E46" s="1558">
        <v>1</v>
      </c>
      <c r="F46" s="1558">
        <v>1</v>
      </c>
      <c r="G46" s="1559">
        <f t="shared" si="6"/>
        <v>100</v>
      </c>
      <c r="H46" s="1558">
        <v>1</v>
      </c>
      <c r="I46" s="1558">
        <v>1</v>
      </c>
      <c r="J46" s="1562">
        <f t="shared" si="7"/>
        <v>100</v>
      </c>
      <c r="K46" s="1558">
        <v>1</v>
      </c>
      <c r="L46" s="1558">
        <v>1</v>
      </c>
      <c r="M46" s="1563">
        <f t="shared" si="8"/>
        <v>100</v>
      </c>
      <c r="N46" s="1558">
        <v>1</v>
      </c>
      <c r="O46" s="1558">
        <v>1</v>
      </c>
      <c r="P46" s="1564">
        <f t="shared" si="9"/>
        <v>100</v>
      </c>
      <c r="Q46" s="1187" t="s">
        <v>17</v>
      </c>
    </row>
    <row r="47" spans="1:17">
      <c r="A47" s="52"/>
      <c r="B47" s="1213" t="s">
        <v>160</v>
      </c>
      <c r="C47" s="686" t="s">
        <v>693</v>
      </c>
      <c r="D47" s="46"/>
      <c r="E47" s="1558">
        <v>1</v>
      </c>
      <c r="F47" s="1558">
        <v>1</v>
      </c>
      <c r="G47" s="1559">
        <f t="shared" si="6"/>
        <v>100</v>
      </c>
      <c r="H47" s="1558">
        <v>1</v>
      </c>
      <c r="I47" s="1558">
        <v>1</v>
      </c>
      <c r="J47" s="1562">
        <f t="shared" si="7"/>
        <v>100</v>
      </c>
      <c r="K47" s="1558">
        <v>1</v>
      </c>
      <c r="L47" s="1558">
        <v>1</v>
      </c>
      <c r="M47" s="1563">
        <f t="shared" si="8"/>
        <v>100</v>
      </c>
      <c r="N47" s="1558">
        <v>1</v>
      </c>
      <c r="O47" s="1558">
        <v>1</v>
      </c>
      <c r="P47" s="1564">
        <f t="shared" si="9"/>
        <v>100</v>
      </c>
      <c r="Q47" s="1187" t="s">
        <v>17</v>
      </c>
    </row>
    <row r="48" spans="1:17">
      <c r="A48" s="52"/>
      <c r="B48" s="1213" t="s">
        <v>161</v>
      </c>
      <c r="C48" s="686"/>
      <c r="D48" s="46"/>
      <c r="E48" s="1558">
        <v>1</v>
      </c>
      <c r="F48" s="1558">
        <v>1</v>
      </c>
      <c r="G48" s="1559">
        <f t="shared" si="6"/>
        <v>100</v>
      </c>
      <c r="H48" s="1558">
        <v>1</v>
      </c>
      <c r="I48" s="1558">
        <v>1</v>
      </c>
      <c r="J48" s="1562">
        <f t="shared" si="7"/>
        <v>100</v>
      </c>
      <c r="K48" s="1558">
        <v>1</v>
      </c>
      <c r="L48" s="1558">
        <v>1</v>
      </c>
      <c r="M48" s="1563">
        <f t="shared" si="8"/>
        <v>100</v>
      </c>
      <c r="N48" s="1558">
        <v>1</v>
      </c>
      <c r="O48" s="1558">
        <v>1</v>
      </c>
      <c r="P48" s="1564">
        <f t="shared" si="9"/>
        <v>100</v>
      </c>
      <c r="Q48" s="1187" t="s">
        <v>17</v>
      </c>
    </row>
    <row r="49" spans="1:17">
      <c r="A49" s="52"/>
      <c r="B49" s="1213" t="s">
        <v>147</v>
      </c>
      <c r="C49" s="686"/>
      <c r="D49" s="46"/>
      <c r="E49" s="1558">
        <v>1</v>
      </c>
      <c r="F49" s="1558">
        <v>1</v>
      </c>
      <c r="G49" s="1559">
        <f t="shared" si="6"/>
        <v>100</v>
      </c>
      <c r="H49" s="1558">
        <v>1</v>
      </c>
      <c r="I49" s="1558">
        <v>1</v>
      </c>
      <c r="J49" s="1562">
        <f t="shared" si="7"/>
        <v>100</v>
      </c>
      <c r="K49" s="1558">
        <v>1</v>
      </c>
      <c r="L49" s="1558">
        <v>1</v>
      </c>
      <c r="M49" s="1563">
        <f t="shared" si="8"/>
        <v>100</v>
      </c>
      <c r="N49" s="1558">
        <v>1</v>
      </c>
      <c r="O49" s="1558">
        <v>1</v>
      </c>
      <c r="P49" s="1564">
        <f t="shared" si="9"/>
        <v>100</v>
      </c>
      <c r="Q49" s="1187" t="s">
        <v>17</v>
      </c>
    </row>
    <row r="50" spans="1:17">
      <c r="A50" s="52"/>
      <c r="B50" s="1213" t="s">
        <v>148</v>
      </c>
      <c r="C50" s="686"/>
      <c r="D50" s="46"/>
      <c r="E50" s="1558">
        <v>1</v>
      </c>
      <c r="F50" s="1558">
        <v>1</v>
      </c>
      <c r="G50" s="1559">
        <f t="shared" si="6"/>
        <v>100</v>
      </c>
      <c r="H50" s="1558">
        <v>1</v>
      </c>
      <c r="I50" s="1558">
        <v>1</v>
      </c>
      <c r="J50" s="1562">
        <f t="shared" si="7"/>
        <v>100</v>
      </c>
      <c r="K50" s="1558">
        <v>1</v>
      </c>
      <c r="L50" s="1558">
        <v>1</v>
      </c>
      <c r="M50" s="1563">
        <f t="shared" si="8"/>
        <v>100</v>
      </c>
      <c r="N50" s="1558">
        <v>1</v>
      </c>
      <c r="O50" s="1558">
        <v>1</v>
      </c>
      <c r="P50" s="1564">
        <f t="shared" si="9"/>
        <v>100</v>
      </c>
      <c r="Q50" s="1187" t="s">
        <v>17</v>
      </c>
    </row>
    <row r="51" spans="1:17">
      <c r="A51" s="52"/>
      <c r="B51" s="1213" t="s">
        <v>149</v>
      </c>
      <c r="C51" s="686"/>
      <c r="D51" s="46"/>
      <c r="E51" s="1558">
        <v>1</v>
      </c>
      <c r="F51" s="1558">
        <v>1</v>
      </c>
      <c r="G51" s="1559">
        <f t="shared" si="6"/>
        <v>100</v>
      </c>
      <c r="H51" s="1558">
        <v>1</v>
      </c>
      <c r="I51" s="1558">
        <v>1</v>
      </c>
      <c r="J51" s="1562">
        <f t="shared" si="7"/>
        <v>100</v>
      </c>
      <c r="K51" s="1558">
        <v>1</v>
      </c>
      <c r="L51" s="1558">
        <v>1</v>
      </c>
      <c r="M51" s="1563">
        <f t="shared" si="8"/>
        <v>100</v>
      </c>
      <c r="N51" s="1558">
        <v>1</v>
      </c>
      <c r="O51" s="1558">
        <v>1</v>
      </c>
      <c r="P51" s="1564">
        <f t="shared" si="9"/>
        <v>100</v>
      </c>
      <c r="Q51" s="1187" t="s">
        <v>17</v>
      </c>
    </row>
    <row r="52" spans="1:17">
      <c r="A52" s="1223"/>
      <c r="B52" s="1213" t="s">
        <v>150</v>
      </c>
      <c r="C52" s="1224"/>
      <c r="D52" s="48"/>
      <c r="E52" s="1560">
        <v>1</v>
      </c>
      <c r="F52" s="1560">
        <v>1</v>
      </c>
      <c r="G52" s="1561">
        <f t="shared" si="6"/>
        <v>100</v>
      </c>
      <c r="H52" s="1560">
        <v>1</v>
      </c>
      <c r="I52" s="1560">
        <v>1</v>
      </c>
      <c r="J52" s="1565">
        <f t="shared" si="7"/>
        <v>100</v>
      </c>
      <c r="K52" s="1560">
        <v>1</v>
      </c>
      <c r="L52" s="1560">
        <v>1</v>
      </c>
      <c r="M52" s="1566">
        <f t="shared" si="8"/>
        <v>100</v>
      </c>
      <c r="N52" s="1567">
        <v>1</v>
      </c>
      <c r="O52" s="1560">
        <v>1</v>
      </c>
      <c r="P52" s="1568">
        <f t="shared" si="9"/>
        <v>100</v>
      </c>
      <c r="Q52" s="1187" t="s">
        <v>17</v>
      </c>
    </row>
    <row r="53" spans="1:17" ht="21">
      <c r="B53" s="945"/>
      <c r="E53" s="571"/>
      <c r="F53" s="571"/>
      <c r="G53" s="946"/>
      <c r="H53" s="571"/>
      <c r="I53" s="571"/>
      <c r="J53" s="947"/>
      <c r="K53" s="571"/>
      <c r="L53" s="571"/>
      <c r="M53" s="948"/>
      <c r="N53" s="571"/>
      <c r="O53" s="571"/>
      <c r="P53" s="946"/>
      <c r="Q53" s="90"/>
    </row>
    <row r="54" spans="1:17" ht="21">
      <c r="B54" s="945"/>
      <c r="E54" s="571"/>
      <c r="F54" s="571"/>
      <c r="G54" s="946"/>
      <c r="H54" s="571"/>
      <c r="I54" s="571"/>
      <c r="J54" s="947"/>
      <c r="K54" s="571"/>
      <c r="L54" s="571"/>
      <c r="M54" s="948"/>
      <c r="N54" s="571"/>
      <c r="O54" s="571"/>
      <c r="P54" s="946"/>
      <c r="Q54" s="570">
        <v>33</v>
      </c>
    </row>
    <row r="55" spans="1:17" ht="21">
      <c r="E55" s="90"/>
      <c r="F55" s="90"/>
      <c r="G55" s="90"/>
      <c r="H55" s="90"/>
      <c r="I55" s="90"/>
      <c r="J55" s="271"/>
      <c r="K55" s="90"/>
      <c r="L55" s="90"/>
      <c r="M55" s="90"/>
      <c r="N55" s="90"/>
      <c r="O55" s="90"/>
      <c r="P55" s="517"/>
      <c r="Q55" s="697" t="s">
        <v>1041</v>
      </c>
    </row>
    <row r="56" spans="1:17" ht="21">
      <c r="E56" s="175"/>
      <c r="I56" s="175" t="s">
        <v>683</v>
      </c>
    </row>
    <row r="57" spans="1:17" ht="13.7" customHeight="1"/>
    <row r="58" spans="1:17">
      <c r="A58" s="151" t="s">
        <v>0</v>
      </c>
      <c r="B58" s="151" t="s">
        <v>119</v>
      </c>
      <c r="C58" s="151" t="s">
        <v>3</v>
      </c>
      <c r="D58" s="151" t="s">
        <v>15</v>
      </c>
      <c r="E58" s="198"/>
      <c r="F58" s="177"/>
      <c r="G58" s="245"/>
      <c r="H58" s="177"/>
      <c r="I58" s="177"/>
      <c r="J58" s="266"/>
      <c r="K58" s="177" t="s">
        <v>8</v>
      </c>
      <c r="L58" s="177"/>
      <c r="M58" s="245"/>
      <c r="N58" s="177"/>
      <c r="O58" s="177"/>
      <c r="P58" s="249"/>
      <c r="Q58" s="151" t="s">
        <v>9</v>
      </c>
    </row>
    <row r="59" spans="1:17">
      <c r="A59" s="152"/>
      <c r="B59" s="152" t="s">
        <v>324</v>
      </c>
      <c r="C59" s="148"/>
      <c r="D59" s="148"/>
      <c r="E59" s="204"/>
      <c r="F59" s="202" t="s">
        <v>4</v>
      </c>
      <c r="G59" s="246"/>
      <c r="H59" s="196"/>
      <c r="I59" s="205" t="s">
        <v>5</v>
      </c>
      <c r="J59" s="267"/>
      <c r="K59" s="197"/>
      <c r="L59" s="203" t="s">
        <v>6</v>
      </c>
      <c r="M59" s="247"/>
      <c r="N59" s="867"/>
      <c r="O59" s="868" t="s">
        <v>7</v>
      </c>
      <c r="P59" s="930"/>
      <c r="Q59" s="152" t="s">
        <v>11</v>
      </c>
    </row>
    <row r="60" spans="1:17">
      <c r="A60" s="152"/>
      <c r="B60" s="152" t="s">
        <v>152</v>
      </c>
      <c r="C60" s="148"/>
      <c r="D60" s="148"/>
      <c r="E60" s="206" t="s">
        <v>31</v>
      </c>
      <c r="F60" s="206" t="s">
        <v>31</v>
      </c>
      <c r="G60" s="244" t="s">
        <v>28</v>
      </c>
      <c r="H60" s="210" t="s">
        <v>31</v>
      </c>
      <c r="I60" s="210" t="s">
        <v>31</v>
      </c>
      <c r="J60" s="268" t="s">
        <v>28</v>
      </c>
      <c r="K60" s="212" t="s">
        <v>31</v>
      </c>
      <c r="L60" s="212" t="s">
        <v>31</v>
      </c>
      <c r="M60" s="248" t="s">
        <v>28</v>
      </c>
      <c r="N60" s="932" t="s">
        <v>31</v>
      </c>
      <c r="O60" s="932" t="s">
        <v>31</v>
      </c>
      <c r="P60" s="933" t="s">
        <v>28</v>
      </c>
      <c r="Q60" s="152"/>
    </row>
    <row r="61" spans="1:17" ht="21">
      <c r="A61" s="153"/>
      <c r="B61" s="150"/>
      <c r="C61" s="150"/>
      <c r="D61" s="150"/>
      <c r="E61" s="207" t="s">
        <v>60</v>
      </c>
      <c r="F61" s="207" t="s">
        <v>130</v>
      </c>
      <c r="G61" s="208"/>
      <c r="H61" s="211" t="s">
        <v>60</v>
      </c>
      <c r="I61" s="211" t="s">
        <v>130</v>
      </c>
      <c r="J61" s="269"/>
      <c r="K61" s="213" t="s">
        <v>60</v>
      </c>
      <c r="L61" s="213" t="s">
        <v>130</v>
      </c>
      <c r="M61" s="214"/>
      <c r="N61" s="934" t="s">
        <v>60</v>
      </c>
      <c r="O61" s="934" t="s">
        <v>130</v>
      </c>
      <c r="P61" s="931"/>
      <c r="Q61" s="153"/>
    </row>
    <row r="62" spans="1:17">
      <c r="A62" s="298"/>
      <c r="B62" s="154" t="s">
        <v>163</v>
      </c>
      <c r="C62" s="937"/>
      <c r="D62" s="148"/>
      <c r="E62" s="1558">
        <v>1</v>
      </c>
      <c r="F62" s="1558">
        <v>1</v>
      </c>
      <c r="G62" s="1559">
        <f>F62/E62*100</f>
        <v>100</v>
      </c>
      <c r="H62" s="1558">
        <v>1</v>
      </c>
      <c r="I62" s="1558">
        <v>1</v>
      </c>
      <c r="J62" s="1562">
        <f>I62/H62*100</f>
        <v>100</v>
      </c>
      <c r="K62" s="1558">
        <v>1</v>
      </c>
      <c r="L62" s="1558">
        <v>1</v>
      </c>
      <c r="M62" s="1563">
        <f>L62/K62*100</f>
        <v>100</v>
      </c>
      <c r="N62" s="1558">
        <v>1</v>
      </c>
      <c r="O62" s="1558">
        <v>1</v>
      </c>
      <c r="P62" s="1564">
        <f>O62/N62*100</f>
        <v>100</v>
      </c>
      <c r="Q62" s="1187" t="s">
        <v>17</v>
      </c>
    </row>
    <row r="63" spans="1:17">
      <c r="A63" s="152"/>
      <c r="B63" s="154" t="s">
        <v>207</v>
      </c>
      <c r="C63" s="148"/>
      <c r="D63" s="148"/>
      <c r="E63" s="1558">
        <v>1</v>
      </c>
      <c r="F63" s="1558">
        <v>1</v>
      </c>
      <c r="G63" s="1559">
        <f t="shared" ref="G63" si="10">F63/E63*100</f>
        <v>100</v>
      </c>
      <c r="H63" s="1558">
        <v>1</v>
      </c>
      <c r="I63" s="1558">
        <v>1</v>
      </c>
      <c r="J63" s="1562">
        <f t="shared" ref="J63" si="11">I63/H63*100</f>
        <v>100</v>
      </c>
      <c r="K63" s="1558">
        <v>1</v>
      </c>
      <c r="L63" s="1558">
        <v>1</v>
      </c>
      <c r="M63" s="1563">
        <f t="shared" ref="M63" si="12">L63/K63*100</f>
        <v>100</v>
      </c>
      <c r="N63" s="1558">
        <v>1</v>
      </c>
      <c r="O63" s="1558">
        <v>1</v>
      </c>
      <c r="P63" s="1564">
        <f t="shared" ref="P63" si="13">O63/N63*100</f>
        <v>100</v>
      </c>
      <c r="Q63" s="1187" t="s">
        <v>17</v>
      </c>
    </row>
    <row r="64" spans="1:17">
      <c r="A64" s="298"/>
      <c r="B64" s="154" t="s">
        <v>164</v>
      </c>
      <c r="C64" s="937"/>
      <c r="D64" s="148"/>
      <c r="E64" s="1558">
        <v>1</v>
      </c>
      <c r="F64" s="1558">
        <v>1</v>
      </c>
      <c r="G64" s="1559">
        <f>F64/E64*100</f>
        <v>100</v>
      </c>
      <c r="H64" s="1558">
        <v>1</v>
      </c>
      <c r="I64" s="1558">
        <v>1</v>
      </c>
      <c r="J64" s="1562">
        <f>I64/H64*100</f>
        <v>100</v>
      </c>
      <c r="K64" s="1558">
        <v>1</v>
      </c>
      <c r="L64" s="1558">
        <v>1</v>
      </c>
      <c r="M64" s="1563">
        <f>L64/K64*100</f>
        <v>100</v>
      </c>
      <c r="N64" s="1558">
        <v>1</v>
      </c>
      <c r="O64" s="1558">
        <v>1</v>
      </c>
      <c r="P64" s="1564">
        <f>O64/N64*100</f>
        <v>100</v>
      </c>
      <c r="Q64" s="1187" t="s">
        <v>17</v>
      </c>
    </row>
    <row r="65" spans="1:17">
      <c r="A65" s="298"/>
      <c r="B65" s="154" t="s">
        <v>166</v>
      </c>
      <c r="C65" s="937"/>
      <c r="D65" s="148"/>
      <c r="E65" s="1558">
        <v>1</v>
      </c>
      <c r="F65" s="1558">
        <v>1</v>
      </c>
      <c r="G65" s="1559">
        <f t="shared" ref="G65:G71" si="14">F65/E65*100</f>
        <v>100</v>
      </c>
      <c r="H65" s="1558">
        <v>1</v>
      </c>
      <c r="I65" s="1558">
        <v>1</v>
      </c>
      <c r="J65" s="1562">
        <f t="shared" ref="J65:J71" si="15">I65/H65*100</f>
        <v>100</v>
      </c>
      <c r="K65" s="1558">
        <v>1</v>
      </c>
      <c r="L65" s="1558">
        <v>1</v>
      </c>
      <c r="M65" s="1563">
        <f t="shared" ref="M65:M71" si="16">L65/K65*100</f>
        <v>100</v>
      </c>
      <c r="N65" s="1558">
        <v>1</v>
      </c>
      <c r="O65" s="1558">
        <v>1</v>
      </c>
      <c r="P65" s="1564">
        <f t="shared" ref="P65:P71" si="17">O65/N65*100</f>
        <v>100</v>
      </c>
      <c r="Q65" s="1187" t="s">
        <v>17</v>
      </c>
    </row>
    <row r="66" spans="1:17">
      <c r="A66" s="298"/>
      <c r="B66" s="154" t="s">
        <v>165</v>
      </c>
      <c r="C66" s="937"/>
      <c r="D66" s="148"/>
      <c r="E66" s="1558">
        <v>1</v>
      </c>
      <c r="F66" s="1558">
        <v>1</v>
      </c>
      <c r="G66" s="1559">
        <f t="shared" si="14"/>
        <v>100</v>
      </c>
      <c r="H66" s="1558">
        <v>1</v>
      </c>
      <c r="I66" s="1558">
        <v>1</v>
      </c>
      <c r="J66" s="1562">
        <f t="shared" si="15"/>
        <v>100</v>
      </c>
      <c r="K66" s="1558">
        <v>1</v>
      </c>
      <c r="L66" s="1558">
        <v>1</v>
      </c>
      <c r="M66" s="1563">
        <f t="shared" si="16"/>
        <v>100</v>
      </c>
      <c r="N66" s="1558">
        <v>1</v>
      </c>
      <c r="O66" s="1558">
        <v>1</v>
      </c>
      <c r="P66" s="1564">
        <f t="shared" si="17"/>
        <v>100</v>
      </c>
      <c r="Q66" s="1187" t="s">
        <v>17</v>
      </c>
    </row>
    <row r="67" spans="1:17">
      <c r="A67" s="298"/>
      <c r="B67" s="154" t="s">
        <v>167</v>
      </c>
      <c r="C67" s="937"/>
      <c r="D67" s="148"/>
      <c r="E67" s="1558">
        <v>1</v>
      </c>
      <c r="F67" s="1558">
        <v>1</v>
      </c>
      <c r="G67" s="1559">
        <f t="shared" si="14"/>
        <v>100</v>
      </c>
      <c r="H67" s="1558">
        <v>1</v>
      </c>
      <c r="I67" s="1558">
        <v>1</v>
      </c>
      <c r="J67" s="1562">
        <f t="shared" si="15"/>
        <v>100</v>
      </c>
      <c r="K67" s="1558">
        <v>1</v>
      </c>
      <c r="L67" s="1558">
        <v>1</v>
      </c>
      <c r="M67" s="1563">
        <f t="shared" si="16"/>
        <v>100</v>
      </c>
      <c r="N67" s="1558">
        <v>1</v>
      </c>
      <c r="O67" s="1558">
        <v>1</v>
      </c>
      <c r="P67" s="1564">
        <f t="shared" si="17"/>
        <v>100</v>
      </c>
      <c r="Q67" s="1187" t="s">
        <v>17</v>
      </c>
    </row>
    <row r="68" spans="1:17">
      <c r="A68" s="298"/>
      <c r="B68" s="154" t="s">
        <v>168</v>
      </c>
      <c r="C68" s="937"/>
      <c r="D68" s="148"/>
      <c r="E68" s="1558">
        <v>1</v>
      </c>
      <c r="F68" s="1558">
        <v>1</v>
      </c>
      <c r="G68" s="1559">
        <f t="shared" si="14"/>
        <v>100</v>
      </c>
      <c r="H68" s="1558">
        <v>1</v>
      </c>
      <c r="I68" s="1558">
        <v>1</v>
      </c>
      <c r="J68" s="1562">
        <f t="shared" si="15"/>
        <v>100</v>
      </c>
      <c r="K68" s="1558">
        <v>1</v>
      </c>
      <c r="L68" s="1558">
        <v>1</v>
      </c>
      <c r="M68" s="1563">
        <f t="shared" si="16"/>
        <v>100</v>
      </c>
      <c r="N68" s="1558">
        <v>1</v>
      </c>
      <c r="O68" s="1558">
        <v>1</v>
      </c>
      <c r="P68" s="1564">
        <f t="shared" si="17"/>
        <v>100</v>
      </c>
      <c r="Q68" s="1187" t="s">
        <v>17</v>
      </c>
    </row>
    <row r="69" spans="1:17">
      <c r="A69" s="298"/>
      <c r="B69" s="154" t="s">
        <v>170</v>
      </c>
      <c r="C69" s="937"/>
      <c r="D69" s="148"/>
      <c r="E69" s="1558">
        <v>1</v>
      </c>
      <c r="F69" s="1558">
        <v>1</v>
      </c>
      <c r="G69" s="1559">
        <f t="shared" si="14"/>
        <v>100</v>
      </c>
      <c r="H69" s="1558">
        <v>1</v>
      </c>
      <c r="I69" s="1558">
        <v>1</v>
      </c>
      <c r="J69" s="1562">
        <f t="shared" si="15"/>
        <v>100</v>
      </c>
      <c r="K69" s="1558">
        <v>1</v>
      </c>
      <c r="L69" s="1558">
        <v>1</v>
      </c>
      <c r="M69" s="1563">
        <f t="shared" si="16"/>
        <v>100</v>
      </c>
      <c r="N69" s="1558">
        <v>1</v>
      </c>
      <c r="O69" s="1558">
        <v>1</v>
      </c>
      <c r="P69" s="1564">
        <f t="shared" si="17"/>
        <v>100</v>
      </c>
      <c r="Q69" s="1187" t="s">
        <v>17</v>
      </c>
    </row>
    <row r="70" spans="1:17">
      <c r="A70" s="298"/>
      <c r="B70" s="154" t="s">
        <v>171</v>
      </c>
      <c r="C70" s="937"/>
      <c r="D70" s="148"/>
      <c r="E70" s="1558">
        <v>1</v>
      </c>
      <c r="F70" s="1558">
        <v>1</v>
      </c>
      <c r="G70" s="1559">
        <f t="shared" si="14"/>
        <v>100</v>
      </c>
      <c r="H70" s="1558">
        <v>1</v>
      </c>
      <c r="I70" s="1558">
        <v>1</v>
      </c>
      <c r="J70" s="1562">
        <f t="shared" si="15"/>
        <v>100</v>
      </c>
      <c r="K70" s="1558">
        <v>1</v>
      </c>
      <c r="L70" s="1558">
        <v>1</v>
      </c>
      <c r="M70" s="1563">
        <f t="shared" si="16"/>
        <v>100</v>
      </c>
      <c r="N70" s="1558">
        <v>1</v>
      </c>
      <c r="O70" s="1558">
        <v>1</v>
      </c>
      <c r="P70" s="1564">
        <f t="shared" si="17"/>
        <v>100</v>
      </c>
      <c r="Q70" s="1187" t="s">
        <v>17</v>
      </c>
    </row>
    <row r="71" spans="1:17">
      <c r="A71" s="298"/>
      <c r="B71" s="154" t="s">
        <v>169</v>
      </c>
      <c r="C71" s="937"/>
      <c r="D71" s="148"/>
      <c r="E71" s="1558">
        <v>1</v>
      </c>
      <c r="F71" s="1558">
        <v>1</v>
      </c>
      <c r="G71" s="1559">
        <f t="shared" si="14"/>
        <v>100</v>
      </c>
      <c r="H71" s="1558">
        <v>1</v>
      </c>
      <c r="I71" s="1558">
        <v>1</v>
      </c>
      <c r="J71" s="1562">
        <f t="shared" si="15"/>
        <v>100</v>
      </c>
      <c r="K71" s="1558">
        <v>1</v>
      </c>
      <c r="L71" s="1558">
        <v>1</v>
      </c>
      <c r="M71" s="1563">
        <f t="shared" si="16"/>
        <v>100</v>
      </c>
      <c r="N71" s="1558">
        <v>1</v>
      </c>
      <c r="O71" s="1558">
        <v>1</v>
      </c>
      <c r="P71" s="1564">
        <f t="shared" si="17"/>
        <v>100</v>
      </c>
      <c r="Q71" s="1187" t="s">
        <v>17</v>
      </c>
    </row>
    <row r="72" spans="1:17">
      <c r="A72" s="298"/>
      <c r="B72" s="154" t="s">
        <v>172</v>
      </c>
      <c r="C72" s="937"/>
      <c r="D72" s="148"/>
      <c r="E72" s="1558">
        <v>1</v>
      </c>
      <c r="F72" s="1558">
        <v>1</v>
      </c>
      <c r="G72" s="1559">
        <f t="shared" ref="G72" si="18">F72/E72*100</f>
        <v>100</v>
      </c>
      <c r="H72" s="1558">
        <v>1</v>
      </c>
      <c r="I72" s="1558">
        <v>1</v>
      </c>
      <c r="J72" s="1562">
        <f t="shared" ref="J72" si="19">I72/H72*100</f>
        <v>100</v>
      </c>
      <c r="K72" s="1558">
        <v>1</v>
      </c>
      <c r="L72" s="1558">
        <v>1</v>
      </c>
      <c r="M72" s="1563">
        <f t="shared" ref="M72" si="20">L72/K72*100</f>
        <v>100</v>
      </c>
      <c r="N72" s="1569">
        <v>1</v>
      </c>
      <c r="O72" s="1558">
        <v>1</v>
      </c>
      <c r="P72" s="1564">
        <f t="shared" ref="P72:P73" si="21">O72/N72*100</f>
        <v>100</v>
      </c>
      <c r="Q72" s="1363" t="s">
        <v>17</v>
      </c>
    </row>
    <row r="73" spans="1:17">
      <c r="A73" s="181"/>
      <c r="B73" s="407" t="s">
        <v>76</v>
      </c>
      <c r="C73" s="176"/>
      <c r="D73" s="176"/>
      <c r="E73" s="1570">
        <f>SUM(E44:E72)</f>
        <v>20</v>
      </c>
      <c r="F73" s="1570">
        <f>SUM(F44:F72)</f>
        <v>20</v>
      </c>
      <c r="G73" s="1571">
        <f t="shared" ref="G73" si="22">F73/E73*100</f>
        <v>100</v>
      </c>
      <c r="H73" s="1572">
        <f>SUM(H44:H72)</f>
        <v>20</v>
      </c>
      <c r="I73" s="1572">
        <f>SUM(I44:I72)</f>
        <v>20</v>
      </c>
      <c r="J73" s="1573">
        <f t="shared" ref="J73" si="23">I73/H73*100</f>
        <v>100</v>
      </c>
      <c r="K73" s="1574">
        <f>SUM(K44:K72)</f>
        <v>20</v>
      </c>
      <c r="L73" s="1574">
        <f>SUM(L44:L72)</f>
        <v>20</v>
      </c>
      <c r="M73" s="1575">
        <f t="shared" ref="M73" si="24">L73/K73*100</f>
        <v>100</v>
      </c>
      <c r="N73" s="1576">
        <f>SUM(N44:N72)</f>
        <v>20</v>
      </c>
      <c r="O73" s="1576">
        <f>SUM(O44:O72)</f>
        <v>20</v>
      </c>
      <c r="P73" s="1577">
        <f t="shared" si="21"/>
        <v>100</v>
      </c>
      <c r="Q73" s="1363" t="s">
        <v>17</v>
      </c>
    </row>
    <row r="74" spans="1:17">
      <c r="E74" s="90"/>
      <c r="F74" s="90"/>
      <c r="G74" s="90"/>
      <c r="H74" s="90"/>
      <c r="I74" s="90"/>
      <c r="J74" s="271"/>
      <c r="K74" s="90"/>
      <c r="L74" s="90"/>
      <c r="M74" s="90"/>
      <c r="N74" s="90"/>
      <c r="O74" s="90"/>
      <c r="P74" s="90"/>
      <c r="Q74" s="90"/>
    </row>
    <row r="75" spans="1:17">
      <c r="E75" s="90"/>
      <c r="F75" s="90"/>
      <c r="G75" s="90"/>
      <c r="H75" s="90"/>
      <c r="I75" s="90"/>
      <c r="J75" s="271"/>
      <c r="K75" s="90"/>
      <c r="L75" s="90"/>
      <c r="M75" s="90"/>
      <c r="N75" s="90"/>
      <c r="O75" s="90"/>
      <c r="P75" s="90"/>
      <c r="Q75" s="90"/>
    </row>
    <row r="76" spans="1:17">
      <c r="E76" s="90"/>
      <c r="F76" s="90"/>
      <c r="G76" s="90"/>
      <c r="H76" s="90"/>
      <c r="I76" s="90"/>
      <c r="J76" s="271"/>
      <c r="K76" s="90"/>
      <c r="L76" s="90"/>
      <c r="M76" s="90"/>
      <c r="N76" s="90"/>
      <c r="O76" s="90"/>
      <c r="P76" s="90"/>
      <c r="Q76" s="90"/>
    </row>
    <row r="77" spans="1:17">
      <c r="E77" s="90"/>
      <c r="F77" s="90"/>
      <c r="G77" s="90"/>
      <c r="H77" s="90"/>
      <c r="I77" s="90"/>
      <c r="J77" s="271"/>
      <c r="K77" s="90"/>
      <c r="L77" s="90"/>
      <c r="M77" s="90"/>
      <c r="N77" s="90"/>
      <c r="O77" s="90"/>
      <c r="P77" s="90"/>
      <c r="Q77" s="90"/>
    </row>
    <row r="78" spans="1:17">
      <c r="E78" s="90"/>
      <c r="F78" s="90"/>
      <c r="G78" s="90"/>
      <c r="H78" s="90"/>
      <c r="I78" s="90"/>
      <c r="J78" s="271"/>
      <c r="K78" s="90"/>
      <c r="L78" s="90"/>
      <c r="M78" s="90"/>
      <c r="N78" s="90"/>
      <c r="O78" s="90"/>
      <c r="P78" s="90"/>
      <c r="Q78" s="90"/>
    </row>
    <row r="79" spans="1:17">
      <c r="E79" s="90"/>
      <c r="F79" s="90"/>
      <c r="G79" s="90"/>
      <c r="H79" s="90"/>
      <c r="I79" s="90"/>
      <c r="J79" s="271"/>
      <c r="K79" s="90"/>
      <c r="L79" s="90"/>
      <c r="M79" s="90"/>
      <c r="N79" s="90"/>
      <c r="O79" s="90"/>
      <c r="P79" s="90"/>
      <c r="Q79" s="90"/>
    </row>
    <row r="80" spans="1:17">
      <c r="E80" s="90"/>
      <c r="F80" s="90"/>
      <c r="G80" s="90"/>
      <c r="H80" s="90"/>
      <c r="I80" s="90"/>
      <c r="J80" s="271"/>
      <c r="K80" s="90"/>
      <c r="L80" s="90"/>
      <c r="M80" s="90"/>
      <c r="N80" s="90"/>
      <c r="O80" s="90"/>
      <c r="P80" s="90"/>
      <c r="Q80" s="90"/>
    </row>
    <row r="81" spans="1:17">
      <c r="E81" s="90"/>
      <c r="F81" s="90"/>
      <c r="G81" s="90"/>
      <c r="H81" s="90"/>
      <c r="I81" s="90"/>
      <c r="J81" s="271"/>
      <c r="K81" s="90"/>
      <c r="L81" s="90"/>
      <c r="M81" s="90"/>
      <c r="N81" s="90"/>
      <c r="O81" s="90"/>
      <c r="P81" s="90"/>
      <c r="Q81" s="90"/>
    </row>
    <row r="82" spans="1:17">
      <c r="E82" s="90"/>
      <c r="F82" s="90"/>
      <c r="G82" s="90"/>
      <c r="H82" s="90"/>
      <c r="I82" s="90"/>
      <c r="J82" s="271"/>
      <c r="K82" s="90"/>
      <c r="L82" s="90"/>
      <c r="M82" s="90"/>
      <c r="N82" s="90"/>
      <c r="O82" s="90"/>
      <c r="P82" s="90"/>
      <c r="Q82" s="570">
        <v>34</v>
      </c>
    </row>
    <row r="83" spans="1:17" ht="20.25" customHeight="1">
      <c r="B83" s="446"/>
      <c r="P83" s="544"/>
      <c r="Q83" s="697" t="s">
        <v>1042</v>
      </c>
    </row>
    <row r="84" spans="1:17" ht="20.45" customHeight="1">
      <c r="E84" s="175"/>
      <c r="I84" s="175" t="s">
        <v>684</v>
      </c>
    </row>
    <row r="85" spans="1:17" ht="6.4" customHeight="1"/>
    <row r="86" spans="1:17">
      <c r="A86" s="151" t="s">
        <v>0</v>
      </c>
      <c r="B86" s="151" t="s">
        <v>145</v>
      </c>
      <c r="C86" s="151" t="s">
        <v>3</v>
      </c>
      <c r="D86" s="151" t="s">
        <v>15</v>
      </c>
      <c r="E86" s="198"/>
      <c r="F86" s="177"/>
      <c r="G86" s="245"/>
      <c r="H86" s="177"/>
      <c r="I86" s="177"/>
      <c r="J86" s="266"/>
      <c r="K86" s="177" t="s">
        <v>8</v>
      </c>
      <c r="L86" s="177"/>
      <c r="M86" s="245"/>
      <c r="N86" s="177"/>
      <c r="O86" s="177"/>
      <c r="P86" s="249"/>
      <c r="Q86" s="151" t="s">
        <v>9</v>
      </c>
    </row>
    <row r="87" spans="1:17">
      <c r="A87" s="152"/>
      <c r="B87" s="152"/>
      <c r="C87" s="148"/>
      <c r="D87" s="148"/>
      <c r="E87" s="204"/>
      <c r="F87" s="202" t="s">
        <v>4</v>
      </c>
      <c r="G87" s="246"/>
      <c r="H87" s="196"/>
      <c r="I87" s="205" t="s">
        <v>5</v>
      </c>
      <c r="J87" s="267"/>
      <c r="K87" s="197"/>
      <c r="L87" s="203" t="s">
        <v>6</v>
      </c>
      <c r="M87" s="247"/>
      <c r="N87" s="867"/>
      <c r="O87" s="868" t="s">
        <v>7</v>
      </c>
      <c r="P87" s="930"/>
      <c r="Q87" s="152" t="s">
        <v>11</v>
      </c>
    </row>
    <row r="88" spans="1:17">
      <c r="A88" s="152"/>
      <c r="B88" s="148"/>
      <c r="C88" s="148"/>
      <c r="D88" s="148"/>
      <c r="E88" s="206" t="s">
        <v>31</v>
      </c>
      <c r="F88" s="206" t="s">
        <v>31</v>
      </c>
      <c r="G88" s="244" t="s">
        <v>28</v>
      </c>
      <c r="H88" s="210" t="s">
        <v>31</v>
      </c>
      <c r="I88" s="210" t="s">
        <v>31</v>
      </c>
      <c r="J88" s="268" t="s">
        <v>28</v>
      </c>
      <c r="K88" s="212" t="s">
        <v>31</v>
      </c>
      <c r="L88" s="212" t="s">
        <v>31</v>
      </c>
      <c r="M88" s="248" t="s">
        <v>28</v>
      </c>
      <c r="N88" s="932" t="s">
        <v>31</v>
      </c>
      <c r="O88" s="932" t="s">
        <v>31</v>
      </c>
      <c r="P88" s="933" t="s">
        <v>28</v>
      </c>
      <c r="Q88" s="152"/>
    </row>
    <row r="89" spans="1:17" ht="21">
      <c r="A89" s="153"/>
      <c r="B89" s="150"/>
      <c r="C89" s="150"/>
      <c r="D89" s="150"/>
      <c r="E89" s="207" t="s">
        <v>60</v>
      </c>
      <c r="F89" s="207" t="s">
        <v>130</v>
      </c>
      <c r="G89" s="208"/>
      <c r="H89" s="211" t="s">
        <v>60</v>
      </c>
      <c r="I89" s="211" t="s">
        <v>130</v>
      </c>
      <c r="J89" s="269"/>
      <c r="K89" s="213" t="s">
        <v>60</v>
      </c>
      <c r="L89" s="213" t="s">
        <v>130</v>
      </c>
      <c r="M89" s="214"/>
      <c r="N89" s="934" t="s">
        <v>60</v>
      </c>
      <c r="O89" s="934" t="s">
        <v>130</v>
      </c>
      <c r="P89" s="931"/>
      <c r="Q89" s="153"/>
    </row>
    <row r="90" spans="1:17">
      <c r="A90" s="151">
        <v>1</v>
      </c>
      <c r="B90" s="176" t="s">
        <v>157</v>
      </c>
      <c r="C90" s="149" t="s">
        <v>156</v>
      </c>
      <c r="D90" s="151" t="s">
        <v>697</v>
      </c>
      <c r="E90" s="1554">
        <v>26</v>
      </c>
      <c r="F90" s="1554">
        <v>2</v>
      </c>
      <c r="G90" s="1364">
        <f>F90/E90*100</f>
        <v>7.6923076923076925</v>
      </c>
      <c r="H90" s="1554">
        <v>26</v>
      </c>
      <c r="I90" s="1554">
        <v>4</v>
      </c>
      <c r="J90" s="1365">
        <f>I90/H90*100</f>
        <v>15.384615384615385</v>
      </c>
      <c r="K90" s="1554">
        <v>34</v>
      </c>
      <c r="L90" s="1554">
        <v>3</v>
      </c>
      <c r="M90" s="1366">
        <f t="shared" ref="M90:M110" si="25">L90/K90*100</f>
        <v>8.8235294117647065</v>
      </c>
      <c r="N90" s="1554">
        <v>33</v>
      </c>
      <c r="O90" s="1554">
        <v>6</v>
      </c>
      <c r="P90" s="1578">
        <f>O90/N90*100</f>
        <v>18.181818181818183</v>
      </c>
      <c r="Q90" s="151"/>
    </row>
    <row r="91" spans="1:17">
      <c r="A91" s="181">
        <v>2</v>
      </c>
      <c r="B91" s="176" t="s">
        <v>158</v>
      </c>
      <c r="C91" s="148" t="s">
        <v>694</v>
      </c>
      <c r="D91" s="148"/>
      <c r="E91" s="1363">
        <v>24</v>
      </c>
      <c r="F91" s="1363">
        <v>0</v>
      </c>
      <c r="G91" s="1364">
        <f>F91/E91*100</f>
        <v>0</v>
      </c>
      <c r="H91" s="1363">
        <v>23</v>
      </c>
      <c r="I91" s="1363">
        <v>1</v>
      </c>
      <c r="J91" s="1365">
        <f t="shared" ref="J91:J110" si="26">I91/H91*100</f>
        <v>4.3478260869565215</v>
      </c>
      <c r="K91" s="1363">
        <v>23</v>
      </c>
      <c r="L91" s="1363">
        <v>1</v>
      </c>
      <c r="M91" s="1366">
        <f t="shared" si="25"/>
        <v>4.3478260869565215</v>
      </c>
      <c r="N91" s="1363">
        <v>20</v>
      </c>
      <c r="O91" s="1554">
        <v>0</v>
      </c>
      <c r="P91" s="1578">
        <f t="shared" ref="P91:P110" si="27">O91/N91*100</f>
        <v>0</v>
      </c>
      <c r="Q91" s="181"/>
    </row>
    <row r="92" spans="1:17">
      <c r="A92" s="181">
        <v>3</v>
      </c>
      <c r="B92" s="176" t="s">
        <v>159</v>
      </c>
      <c r="C92" s="148" t="s">
        <v>695</v>
      </c>
      <c r="D92" s="148"/>
      <c r="E92" s="1363">
        <v>15</v>
      </c>
      <c r="F92" s="1363">
        <v>1</v>
      </c>
      <c r="G92" s="1364">
        <f t="shared" ref="G92:G110" si="28">F92/E92*100</f>
        <v>6.666666666666667</v>
      </c>
      <c r="H92" s="1363">
        <v>14</v>
      </c>
      <c r="I92" s="1363">
        <v>0</v>
      </c>
      <c r="J92" s="1365">
        <f t="shared" si="26"/>
        <v>0</v>
      </c>
      <c r="K92" s="1363">
        <v>14</v>
      </c>
      <c r="L92" s="1363">
        <v>1</v>
      </c>
      <c r="M92" s="1366">
        <f t="shared" si="25"/>
        <v>7.1428571428571423</v>
      </c>
      <c r="N92" s="1363">
        <v>19</v>
      </c>
      <c r="O92" s="1554">
        <v>1</v>
      </c>
      <c r="P92" s="1578">
        <f t="shared" si="27"/>
        <v>5.2631578947368416</v>
      </c>
      <c r="Q92" s="181"/>
    </row>
    <row r="93" spans="1:17">
      <c r="A93" s="181">
        <v>4</v>
      </c>
      <c r="B93" s="149" t="s">
        <v>160</v>
      </c>
      <c r="C93" s="148" t="s">
        <v>696</v>
      </c>
      <c r="D93" s="148"/>
      <c r="E93" s="1363">
        <v>11</v>
      </c>
      <c r="F93" s="1363">
        <v>3</v>
      </c>
      <c r="G93" s="1364">
        <f t="shared" si="28"/>
        <v>27.27272727272727</v>
      </c>
      <c r="H93" s="1363">
        <v>14</v>
      </c>
      <c r="I93" s="1363">
        <v>1</v>
      </c>
      <c r="J93" s="1365">
        <f t="shared" si="26"/>
        <v>7.1428571428571423</v>
      </c>
      <c r="K93" s="1363">
        <v>12</v>
      </c>
      <c r="L93" s="1363">
        <v>4</v>
      </c>
      <c r="M93" s="1366">
        <f t="shared" si="25"/>
        <v>33.333333333333329</v>
      </c>
      <c r="N93" s="1363">
        <v>11</v>
      </c>
      <c r="O93" s="1554">
        <v>0</v>
      </c>
      <c r="P93" s="1578">
        <f t="shared" si="27"/>
        <v>0</v>
      </c>
      <c r="Q93" s="181"/>
    </row>
    <row r="94" spans="1:17">
      <c r="A94" s="151">
        <v>5</v>
      </c>
      <c r="B94" s="149" t="s">
        <v>161</v>
      </c>
      <c r="C94" s="148" t="s">
        <v>60</v>
      </c>
      <c r="D94" s="148"/>
      <c r="E94" s="1363">
        <v>11</v>
      </c>
      <c r="F94" s="1363">
        <v>2</v>
      </c>
      <c r="G94" s="1364">
        <f t="shared" si="28"/>
        <v>18.181818181818183</v>
      </c>
      <c r="H94" s="1363">
        <v>13</v>
      </c>
      <c r="I94" s="1363">
        <v>0</v>
      </c>
      <c r="J94" s="1365">
        <f t="shared" si="26"/>
        <v>0</v>
      </c>
      <c r="K94" s="1363">
        <v>16</v>
      </c>
      <c r="L94" s="1363">
        <v>1</v>
      </c>
      <c r="M94" s="1366">
        <f t="shared" si="25"/>
        <v>6.25</v>
      </c>
      <c r="N94" s="1363">
        <v>16</v>
      </c>
      <c r="O94" s="1554">
        <v>0</v>
      </c>
      <c r="P94" s="1578">
        <f t="shared" si="27"/>
        <v>0</v>
      </c>
      <c r="Q94" s="181"/>
    </row>
    <row r="95" spans="1:17">
      <c r="A95" s="181">
        <v>6</v>
      </c>
      <c r="B95" s="149" t="s">
        <v>147</v>
      </c>
      <c r="C95" s="148"/>
      <c r="D95" s="148"/>
      <c r="E95" s="1363">
        <v>50</v>
      </c>
      <c r="F95" s="1363">
        <v>0</v>
      </c>
      <c r="G95" s="1364">
        <f t="shared" si="28"/>
        <v>0</v>
      </c>
      <c r="H95" s="1363">
        <v>55</v>
      </c>
      <c r="I95" s="1363">
        <v>2</v>
      </c>
      <c r="J95" s="1365">
        <f t="shared" si="26"/>
        <v>3.6363636363636362</v>
      </c>
      <c r="K95" s="1363">
        <v>61</v>
      </c>
      <c r="L95" s="1363">
        <v>2</v>
      </c>
      <c r="M95" s="1366">
        <f t="shared" si="25"/>
        <v>3.278688524590164</v>
      </c>
      <c r="N95" s="1363">
        <v>65</v>
      </c>
      <c r="O95" s="1554">
        <v>1</v>
      </c>
      <c r="P95" s="1578">
        <f t="shared" si="27"/>
        <v>1.5384615384615385</v>
      </c>
      <c r="Q95" s="181"/>
    </row>
    <row r="96" spans="1:17">
      <c r="A96" s="181">
        <v>7</v>
      </c>
      <c r="B96" s="149" t="s">
        <v>148</v>
      </c>
      <c r="C96" s="148"/>
      <c r="D96" s="148"/>
      <c r="E96" s="2201">
        <v>14</v>
      </c>
      <c r="F96" s="2201">
        <v>14</v>
      </c>
      <c r="G96" s="2202">
        <f t="shared" si="28"/>
        <v>100</v>
      </c>
      <c r="H96" s="2201">
        <v>14</v>
      </c>
      <c r="I96" s="2201">
        <v>14</v>
      </c>
      <c r="J96" s="2202">
        <f t="shared" si="26"/>
        <v>100</v>
      </c>
      <c r="K96" s="2201">
        <v>13</v>
      </c>
      <c r="L96" s="2201">
        <v>13</v>
      </c>
      <c r="M96" s="2202">
        <f t="shared" si="25"/>
        <v>100</v>
      </c>
      <c r="N96" s="2201">
        <v>13</v>
      </c>
      <c r="O96" s="2203">
        <v>13</v>
      </c>
      <c r="P96" s="2202">
        <f t="shared" si="27"/>
        <v>100</v>
      </c>
      <c r="Q96" s="2204"/>
    </row>
    <row r="97" spans="1:18">
      <c r="A97" s="181">
        <v>8</v>
      </c>
      <c r="B97" s="149" t="s">
        <v>162</v>
      </c>
      <c r="C97" s="148"/>
      <c r="D97" s="148"/>
      <c r="E97" s="1363">
        <v>22</v>
      </c>
      <c r="F97" s="1363">
        <v>0</v>
      </c>
      <c r="G97" s="1364">
        <f t="shared" si="28"/>
        <v>0</v>
      </c>
      <c r="H97" s="1363">
        <v>24</v>
      </c>
      <c r="I97" s="1363">
        <v>5</v>
      </c>
      <c r="J97" s="1365">
        <f t="shared" si="26"/>
        <v>20.833333333333336</v>
      </c>
      <c r="K97" s="1363">
        <v>24</v>
      </c>
      <c r="L97" s="1363">
        <v>0</v>
      </c>
      <c r="M97" s="1366">
        <f t="shared" si="25"/>
        <v>0</v>
      </c>
      <c r="N97" s="1363">
        <v>27</v>
      </c>
      <c r="O97" s="1554">
        <v>1</v>
      </c>
      <c r="P97" s="1578">
        <f t="shared" si="27"/>
        <v>3.7037037037037033</v>
      </c>
      <c r="Q97" s="181"/>
    </row>
    <row r="98" spans="1:18">
      <c r="A98" s="151">
        <v>9</v>
      </c>
      <c r="B98" s="149" t="s">
        <v>150</v>
      </c>
      <c r="C98" s="148"/>
      <c r="D98" s="148"/>
      <c r="E98" s="1363">
        <v>16</v>
      </c>
      <c r="F98" s="1363">
        <v>0</v>
      </c>
      <c r="G98" s="1364">
        <f t="shared" si="28"/>
        <v>0</v>
      </c>
      <c r="H98" s="1363">
        <v>16</v>
      </c>
      <c r="I98" s="1363">
        <v>0</v>
      </c>
      <c r="J98" s="1365">
        <f t="shared" si="26"/>
        <v>0</v>
      </c>
      <c r="K98" s="1363">
        <v>15</v>
      </c>
      <c r="L98" s="1363">
        <v>0</v>
      </c>
      <c r="M98" s="1366">
        <f t="shared" si="25"/>
        <v>0</v>
      </c>
      <c r="N98" s="1363">
        <v>17</v>
      </c>
      <c r="O98" s="1554">
        <v>0</v>
      </c>
      <c r="P98" s="1578">
        <f t="shared" si="27"/>
        <v>0</v>
      </c>
      <c r="Q98" s="181"/>
    </row>
    <row r="99" spans="1:18">
      <c r="A99" s="181">
        <v>10</v>
      </c>
      <c r="B99" s="149" t="s">
        <v>163</v>
      </c>
      <c r="C99" s="148"/>
      <c r="D99" s="148"/>
      <c r="E99" s="1363">
        <v>25</v>
      </c>
      <c r="F99" s="1363">
        <v>1</v>
      </c>
      <c r="G99" s="1364">
        <f t="shared" si="28"/>
        <v>4</v>
      </c>
      <c r="H99" s="1363">
        <v>25</v>
      </c>
      <c r="I99" s="1363">
        <v>0</v>
      </c>
      <c r="J99" s="1365">
        <f t="shared" si="26"/>
        <v>0</v>
      </c>
      <c r="K99" s="1363">
        <v>24</v>
      </c>
      <c r="L99" s="1363">
        <v>0</v>
      </c>
      <c r="M99" s="1366">
        <f t="shared" si="25"/>
        <v>0</v>
      </c>
      <c r="N99" s="1363">
        <v>27</v>
      </c>
      <c r="O99" s="1554">
        <v>0</v>
      </c>
      <c r="P99" s="1578">
        <f t="shared" si="27"/>
        <v>0</v>
      </c>
      <c r="Q99" s="181"/>
    </row>
    <row r="100" spans="1:18">
      <c r="A100" s="1593">
        <v>11</v>
      </c>
      <c r="B100" s="1594" t="s">
        <v>151</v>
      </c>
      <c r="C100" s="148"/>
      <c r="D100" s="148"/>
      <c r="E100" s="2191">
        <v>286</v>
      </c>
      <c r="F100" s="2191" t="s">
        <v>931</v>
      </c>
      <c r="G100" s="2192" t="e">
        <f t="shared" si="28"/>
        <v>#VALUE!</v>
      </c>
      <c r="H100" s="2191">
        <v>242</v>
      </c>
      <c r="I100" s="2191">
        <v>122</v>
      </c>
      <c r="J100" s="2192">
        <f t="shared" si="26"/>
        <v>50.413223140495866</v>
      </c>
      <c r="K100" s="2191">
        <v>225</v>
      </c>
      <c r="L100" s="2191">
        <v>162</v>
      </c>
      <c r="M100" s="2192">
        <f t="shared" si="25"/>
        <v>72</v>
      </c>
      <c r="N100" s="2193">
        <v>219</v>
      </c>
      <c r="O100" s="2194">
        <v>167</v>
      </c>
      <c r="P100" s="2192">
        <f>O100/N100*100</f>
        <v>76.25570776255708</v>
      </c>
      <c r="Q100" s="1363" t="s">
        <v>39</v>
      </c>
      <c r="R100" s="446" t="s">
        <v>1004</v>
      </c>
    </row>
    <row r="101" spans="1:18">
      <c r="A101" s="181">
        <v>12</v>
      </c>
      <c r="B101" s="149" t="s">
        <v>164</v>
      </c>
      <c r="C101" s="148"/>
      <c r="D101" s="148"/>
      <c r="E101" s="1363">
        <v>473</v>
      </c>
      <c r="F101" s="1363">
        <v>4</v>
      </c>
      <c r="G101" s="1364">
        <f t="shared" si="28"/>
        <v>0.84566596194503174</v>
      </c>
      <c r="H101" s="1363">
        <v>486</v>
      </c>
      <c r="I101" s="1363">
        <v>17</v>
      </c>
      <c r="J101" s="1365">
        <f t="shared" si="26"/>
        <v>3.4979423868312756</v>
      </c>
      <c r="K101" s="1317">
        <v>485</v>
      </c>
      <c r="L101" s="1317">
        <v>1</v>
      </c>
      <c r="M101" s="1319">
        <f t="shared" si="25"/>
        <v>0.2061855670103093</v>
      </c>
      <c r="N101" s="1317">
        <v>492</v>
      </c>
      <c r="O101" s="1367">
        <v>9</v>
      </c>
      <c r="P101" s="1320">
        <f t="shared" si="27"/>
        <v>1.8292682926829267</v>
      </c>
      <c r="Q101" s="181"/>
    </row>
    <row r="102" spans="1:18">
      <c r="A102" s="151">
        <v>13</v>
      </c>
      <c r="B102" s="149" t="s">
        <v>165</v>
      </c>
      <c r="C102" s="148"/>
      <c r="D102" s="148"/>
      <c r="E102" s="1363">
        <v>27</v>
      </c>
      <c r="F102" s="1363">
        <v>0</v>
      </c>
      <c r="G102" s="1364">
        <f t="shared" si="28"/>
        <v>0</v>
      </c>
      <c r="H102" s="1363">
        <v>28</v>
      </c>
      <c r="I102" s="1363">
        <v>1</v>
      </c>
      <c r="J102" s="1365">
        <f t="shared" si="26"/>
        <v>3.5714285714285712</v>
      </c>
      <c r="K102" s="1363">
        <v>30</v>
      </c>
      <c r="L102" s="1363">
        <v>2</v>
      </c>
      <c r="M102" s="1366">
        <f t="shared" si="25"/>
        <v>6.666666666666667</v>
      </c>
      <c r="N102" s="1581">
        <v>18</v>
      </c>
      <c r="O102" s="1585">
        <v>9</v>
      </c>
      <c r="P102" s="1586">
        <f t="shared" si="27"/>
        <v>50</v>
      </c>
      <c r="Q102" s="181"/>
    </row>
    <row r="103" spans="1:18">
      <c r="A103" s="181">
        <v>14</v>
      </c>
      <c r="B103" s="149" t="s">
        <v>166</v>
      </c>
      <c r="C103" s="148"/>
      <c r="D103" s="148"/>
      <c r="E103" s="1363">
        <v>46</v>
      </c>
      <c r="F103" s="1363">
        <v>0</v>
      </c>
      <c r="G103" s="1364">
        <f t="shared" si="28"/>
        <v>0</v>
      </c>
      <c r="H103" s="1363">
        <v>46</v>
      </c>
      <c r="I103" s="1363">
        <v>5</v>
      </c>
      <c r="J103" s="1365">
        <f t="shared" si="26"/>
        <v>10.869565217391305</v>
      </c>
      <c r="K103" s="1363">
        <v>46</v>
      </c>
      <c r="L103" s="1363">
        <v>3</v>
      </c>
      <c r="M103" s="1366">
        <f t="shared" si="25"/>
        <v>6.5217391304347823</v>
      </c>
      <c r="N103" s="1363">
        <v>45</v>
      </c>
      <c r="O103" s="1554">
        <v>1</v>
      </c>
      <c r="P103" s="1578">
        <f t="shared" si="27"/>
        <v>2.2222222222222223</v>
      </c>
      <c r="Q103" s="181"/>
    </row>
    <row r="104" spans="1:18">
      <c r="A104" s="181">
        <v>15</v>
      </c>
      <c r="B104" s="149" t="s">
        <v>167</v>
      </c>
      <c r="C104" s="148"/>
      <c r="D104" s="148"/>
      <c r="E104" s="1363">
        <v>70</v>
      </c>
      <c r="F104" s="1363">
        <v>0</v>
      </c>
      <c r="G104" s="1364">
        <f t="shared" si="28"/>
        <v>0</v>
      </c>
      <c r="H104" s="1363">
        <v>76</v>
      </c>
      <c r="I104" s="1363">
        <v>2</v>
      </c>
      <c r="J104" s="1365">
        <f t="shared" si="26"/>
        <v>2.6315789473684208</v>
      </c>
      <c r="K104" s="1363">
        <v>79</v>
      </c>
      <c r="L104" s="1363">
        <v>4</v>
      </c>
      <c r="M104" s="1366">
        <f t="shared" si="25"/>
        <v>5.0632911392405067</v>
      </c>
      <c r="N104" s="1363">
        <v>88</v>
      </c>
      <c r="O104" s="1554">
        <v>0</v>
      </c>
      <c r="P104" s="1578">
        <f t="shared" si="27"/>
        <v>0</v>
      </c>
      <c r="Q104" s="181"/>
    </row>
    <row r="105" spans="1:18">
      <c r="A105" s="181">
        <v>16</v>
      </c>
      <c r="B105" s="149" t="s">
        <v>168</v>
      </c>
      <c r="C105" s="148"/>
      <c r="D105" s="148"/>
      <c r="E105" s="1363">
        <v>13</v>
      </c>
      <c r="F105" s="1363">
        <v>0</v>
      </c>
      <c r="G105" s="1364">
        <f t="shared" si="28"/>
        <v>0</v>
      </c>
      <c r="H105" s="1363">
        <v>15</v>
      </c>
      <c r="I105" s="1363">
        <v>2</v>
      </c>
      <c r="J105" s="1365">
        <f t="shared" si="26"/>
        <v>13.333333333333334</v>
      </c>
      <c r="K105" s="1363">
        <v>15</v>
      </c>
      <c r="L105" s="1363">
        <v>0</v>
      </c>
      <c r="M105" s="1366">
        <f t="shared" si="25"/>
        <v>0</v>
      </c>
      <c r="N105" s="1363">
        <v>15</v>
      </c>
      <c r="O105" s="1554">
        <v>0</v>
      </c>
      <c r="P105" s="1578">
        <f t="shared" si="27"/>
        <v>0</v>
      </c>
      <c r="Q105" s="181"/>
    </row>
    <row r="106" spans="1:18">
      <c r="A106" s="151">
        <v>17</v>
      </c>
      <c r="B106" s="149" t="s">
        <v>169</v>
      </c>
      <c r="C106" s="148"/>
      <c r="D106" s="148"/>
      <c r="E106" s="1363">
        <v>15</v>
      </c>
      <c r="F106" s="1363">
        <v>0</v>
      </c>
      <c r="G106" s="1364">
        <f t="shared" si="28"/>
        <v>0</v>
      </c>
      <c r="H106" s="1363">
        <v>13</v>
      </c>
      <c r="I106" s="1363">
        <v>2</v>
      </c>
      <c r="J106" s="1365">
        <f t="shared" si="26"/>
        <v>15.384615384615385</v>
      </c>
      <c r="K106" s="1363">
        <v>16</v>
      </c>
      <c r="L106" s="1363">
        <v>5</v>
      </c>
      <c r="M106" s="1366">
        <f t="shared" si="25"/>
        <v>31.25</v>
      </c>
      <c r="N106" s="1363">
        <v>13</v>
      </c>
      <c r="O106" s="1554">
        <v>1</v>
      </c>
      <c r="P106" s="1578">
        <f t="shared" si="27"/>
        <v>7.6923076923076925</v>
      </c>
      <c r="Q106" s="181"/>
    </row>
    <row r="107" spans="1:18">
      <c r="A107" s="181">
        <v>18</v>
      </c>
      <c r="B107" s="149" t="s">
        <v>170</v>
      </c>
      <c r="C107" s="148"/>
      <c r="D107" s="148"/>
      <c r="E107" s="1363">
        <v>29</v>
      </c>
      <c r="F107" s="1363">
        <v>0</v>
      </c>
      <c r="G107" s="1364">
        <f t="shared" si="28"/>
        <v>0</v>
      </c>
      <c r="H107" s="1363">
        <v>29</v>
      </c>
      <c r="I107" s="1363">
        <v>2</v>
      </c>
      <c r="J107" s="1365">
        <f t="shared" si="26"/>
        <v>6.8965517241379306</v>
      </c>
      <c r="K107" s="1363">
        <v>32</v>
      </c>
      <c r="L107" s="1363">
        <v>2</v>
      </c>
      <c r="M107" s="1366">
        <f t="shared" si="25"/>
        <v>6.25</v>
      </c>
      <c r="N107" s="1363">
        <v>29</v>
      </c>
      <c r="O107" s="1554">
        <v>0</v>
      </c>
      <c r="P107" s="1578">
        <f t="shared" si="27"/>
        <v>0</v>
      </c>
      <c r="Q107" s="181"/>
    </row>
    <row r="108" spans="1:18" ht="17.100000000000001" customHeight="1">
      <c r="A108" s="181">
        <v>19</v>
      </c>
      <c r="B108" s="149" t="s">
        <v>171</v>
      </c>
      <c r="C108" s="148"/>
      <c r="D108" s="148"/>
      <c r="E108" s="1581">
        <v>8</v>
      </c>
      <c r="F108" s="1581">
        <v>2</v>
      </c>
      <c r="G108" s="1582">
        <f t="shared" si="28"/>
        <v>25</v>
      </c>
      <c r="H108" s="1581">
        <v>8</v>
      </c>
      <c r="I108" s="1581">
        <v>1</v>
      </c>
      <c r="J108" s="1583">
        <f t="shared" si="26"/>
        <v>12.5</v>
      </c>
      <c r="K108" s="1581">
        <v>8</v>
      </c>
      <c r="L108" s="1581">
        <v>2</v>
      </c>
      <c r="M108" s="1584">
        <f t="shared" si="25"/>
        <v>25</v>
      </c>
      <c r="N108" s="1581">
        <v>8</v>
      </c>
      <c r="O108" s="1585">
        <v>2</v>
      </c>
      <c r="P108" s="1586">
        <f t="shared" si="27"/>
        <v>25</v>
      </c>
      <c r="Q108" s="181" t="s">
        <v>17</v>
      </c>
    </row>
    <row r="109" spans="1:18">
      <c r="A109" s="181">
        <v>20</v>
      </c>
      <c r="B109" s="149" t="s">
        <v>172</v>
      </c>
      <c r="C109" s="148"/>
      <c r="D109" s="148"/>
      <c r="E109" s="1363">
        <v>47</v>
      </c>
      <c r="F109" s="1363">
        <v>0</v>
      </c>
      <c r="G109" s="1364">
        <f t="shared" si="28"/>
        <v>0</v>
      </c>
      <c r="H109" s="1363">
        <v>43</v>
      </c>
      <c r="I109" s="1363">
        <v>2</v>
      </c>
      <c r="J109" s="1365">
        <f t="shared" si="26"/>
        <v>4.6511627906976747</v>
      </c>
      <c r="K109" s="1363">
        <v>44</v>
      </c>
      <c r="L109" s="1363">
        <v>2</v>
      </c>
      <c r="M109" s="1366">
        <f t="shared" si="25"/>
        <v>4.5454545454545459</v>
      </c>
      <c r="N109" s="1363">
        <v>42</v>
      </c>
      <c r="O109" s="1554">
        <v>1</v>
      </c>
      <c r="P109" s="1578">
        <f t="shared" si="27"/>
        <v>2.3809523809523809</v>
      </c>
      <c r="Q109" s="181"/>
    </row>
    <row r="110" spans="1:18" ht="18" customHeight="1">
      <c r="A110" s="181"/>
      <c r="B110" s="181" t="s">
        <v>76</v>
      </c>
      <c r="C110" s="176"/>
      <c r="D110" s="176"/>
      <c r="E110" s="2205">
        <f>SUM(E90:E109)</f>
        <v>1228</v>
      </c>
      <c r="F110" s="2206">
        <f>SUM(F90:F109)</f>
        <v>29</v>
      </c>
      <c r="G110" s="2207">
        <f t="shared" si="28"/>
        <v>2.3615635179153096</v>
      </c>
      <c r="H110" s="2208">
        <f>SUM(H90:H109)</f>
        <v>1210</v>
      </c>
      <c r="I110" s="2208">
        <f>SUM(I90:I109)</f>
        <v>183</v>
      </c>
      <c r="J110" s="2207">
        <f t="shared" si="26"/>
        <v>15.123966942148762</v>
      </c>
      <c r="K110" s="2208">
        <f>SUM(K90:K109)</f>
        <v>1216</v>
      </c>
      <c r="L110" s="2208">
        <f>SUM(L90:L109)</f>
        <v>208</v>
      </c>
      <c r="M110" s="2207">
        <f t="shared" si="25"/>
        <v>17.105263157894736</v>
      </c>
      <c r="N110" s="2208">
        <f>SUM(N90:N109)</f>
        <v>1217</v>
      </c>
      <c r="O110" s="2208">
        <f>SUM(O90:O109)</f>
        <v>212</v>
      </c>
      <c r="P110" s="2207">
        <f t="shared" si="27"/>
        <v>17.419884963023829</v>
      </c>
      <c r="Q110" s="2209"/>
    </row>
    <row r="111" spans="1:18">
      <c r="E111" s="90"/>
      <c r="F111" s="90"/>
      <c r="G111" s="90"/>
      <c r="H111" s="90"/>
      <c r="I111" s="90"/>
      <c r="J111" s="271"/>
      <c r="K111" s="90"/>
      <c r="L111" s="90"/>
      <c r="M111" s="90"/>
      <c r="N111" s="90"/>
      <c r="O111" s="90"/>
      <c r="P111" s="90"/>
      <c r="Q111" s="1836">
        <v>35</v>
      </c>
    </row>
    <row r="112" spans="1:18" ht="19.5" customHeight="1">
      <c r="E112" s="90"/>
      <c r="F112" s="90"/>
      <c r="G112" s="90"/>
      <c r="H112" s="90"/>
      <c r="I112" s="90"/>
      <c r="J112" s="271"/>
      <c r="K112" s="90"/>
      <c r="L112" s="90"/>
      <c r="M112" s="90"/>
      <c r="N112" s="90"/>
      <c r="O112" s="90"/>
      <c r="P112" s="90"/>
      <c r="Q112" s="697" t="s">
        <v>1043</v>
      </c>
    </row>
    <row r="113" spans="2:17" ht="19.5" customHeight="1">
      <c r="E113" s="90"/>
      <c r="F113" s="90"/>
      <c r="G113" s="90"/>
      <c r="H113" s="90"/>
      <c r="I113" s="90"/>
      <c r="J113" s="271"/>
      <c r="K113" s="90"/>
      <c r="L113" s="90"/>
      <c r="M113" s="90"/>
      <c r="N113" s="90"/>
      <c r="O113" s="90"/>
      <c r="P113" s="90"/>
      <c r="Q113" s="517"/>
    </row>
    <row r="114" spans="2:17">
      <c r="B114" s="1809"/>
      <c r="E114" s="90"/>
      <c r="F114" s="90"/>
      <c r="G114" s="90"/>
      <c r="H114" s="90"/>
      <c r="I114" s="90"/>
      <c r="J114" s="271"/>
      <c r="K114" s="90"/>
      <c r="L114" s="90"/>
      <c r="M114" s="90"/>
      <c r="N114" s="90"/>
      <c r="O114" s="90"/>
      <c r="P114" s="90"/>
      <c r="Q114" s="90"/>
    </row>
    <row r="115" spans="2:17">
      <c r="B115" s="1460"/>
      <c r="D115" s="176"/>
      <c r="E115" s="181" t="s">
        <v>4</v>
      </c>
      <c r="F115" s="181" t="s">
        <v>5</v>
      </c>
      <c r="G115" s="181" t="s">
        <v>6</v>
      </c>
      <c r="H115" s="181" t="s">
        <v>7</v>
      </c>
      <c r="I115" s="90"/>
      <c r="J115" s="271"/>
      <c r="K115" s="90"/>
      <c r="L115" s="90"/>
      <c r="M115" s="90"/>
      <c r="N115" s="90"/>
      <c r="O115" s="90"/>
      <c r="P115" s="90"/>
      <c r="Q115" s="90"/>
    </row>
    <row r="116" spans="2:17">
      <c r="B116" s="1810"/>
      <c r="D116" s="176" t="s">
        <v>147</v>
      </c>
      <c r="E116" s="1807">
        <v>77.08</v>
      </c>
      <c r="F116" s="1541">
        <v>60.526315789473685</v>
      </c>
      <c r="G116" s="1808">
        <v>100</v>
      </c>
      <c r="H116" s="1808">
        <v>100</v>
      </c>
      <c r="I116" s="90"/>
      <c r="J116" s="271"/>
      <c r="K116" s="90"/>
      <c r="L116" s="90"/>
      <c r="M116" s="90"/>
      <c r="N116" s="90"/>
      <c r="O116" s="90"/>
      <c r="P116" s="90"/>
      <c r="Q116" s="90"/>
    </row>
    <row r="117" spans="2:17">
      <c r="B117" s="1809"/>
      <c r="D117" s="176" t="s">
        <v>151</v>
      </c>
      <c r="E117" s="1541">
        <v>97.08</v>
      </c>
      <c r="F117" s="1541">
        <v>96.8</v>
      </c>
      <c r="G117" s="1541">
        <v>98.319327731092429</v>
      </c>
      <c r="H117" s="1541"/>
      <c r="I117" s="90"/>
      <c r="J117" s="271"/>
      <c r="K117" s="90"/>
      <c r="L117" s="90"/>
      <c r="M117" s="90"/>
      <c r="N117" s="90"/>
      <c r="O117" s="90"/>
      <c r="P117" s="90"/>
      <c r="Q117" s="90"/>
    </row>
    <row r="118" spans="2:17">
      <c r="B118" s="1810"/>
      <c r="D118" s="176" t="s">
        <v>164</v>
      </c>
      <c r="E118" s="1541"/>
      <c r="F118" s="1541"/>
      <c r="G118" s="1541"/>
      <c r="H118" s="1541">
        <v>85.49</v>
      </c>
      <c r="I118" s="90"/>
      <c r="J118" s="271"/>
      <c r="K118" s="90"/>
      <c r="L118" s="90"/>
      <c r="M118" s="90"/>
      <c r="N118" s="90"/>
      <c r="O118" s="90"/>
      <c r="P118" s="90"/>
      <c r="Q118" s="90"/>
    </row>
    <row r="119" spans="2:17">
      <c r="B119" s="1810"/>
      <c r="D119" s="176" t="s">
        <v>165</v>
      </c>
      <c r="E119" s="1541"/>
      <c r="F119" s="1541"/>
      <c r="G119" s="1541">
        <v>88.888888888888886</v>
      </c>
      <c r="H119" s="1541">
        <v>91.666666666666657</v>
      </c>
      <c r="I119" s="90"/>
      <c r="J119" s="271"/>
      <c r="K119" s="90"/>
      <c r="L119" s="90"/>
      <c r="M119" s="90"/>
      <c r="N119" s="90"/>
      <c r="O119" s="90"/>
      <c r="P119" s="90"/>
      <c r="Q119" s="90"/>
    </row>
    <row r="120" spans="2:17">
      <c r="D120" s="176" t="s">
        <v>76</v>
      </c>
      <c r="E120" s="1541">
        <v>91.891891891891902</v>
      </c>
      <c r="F120" s="1541">
        <v>88.343558282208591</v>
      </c>
      <c r="G120" s="1541">
        <v>98.181818181818187</v>
      </c>
      <c r="H120" s="1541">
        <v>89.92</v>
      </c>
      <c r="I120" s="90"/>
      <c r="J120" s="271"/>
      <c r="K120" s="90"/>
      <c r="L120" s="90"/>
      <c r="M120" s="90"/>
      <c r="N120" s="90"/>
      <c r="O120" s="90"/>
      <c r="P120" s="90"/>
      <c r="Q120" s="90"/>
    </row>
    <row r="121" spans="2:17">
      <c r="E121" s="90"/>
      <c r="F121" s="90"/>
      <c r="I121" s="90"/>
      <c r="J121" s="271"/>
      <c r="K121" s="90"/>
      <c r="L121" s="90"/>
      <c r="M121" s="90"/>
      <c r="N121" s="90"/>
      <c r="O121" s="90"/>
      <c r="P121" s="90"/>
      <c r="Q121" s="90"/>
    </row>
    <row r="122" spans="2:17">
      <c r="E122" s="90"/>
      <c r="F122" s="90"/>
      <c r="G122" s="90"/>
      <c r="H122" s="90"/>
      <c r="I122" s="90"/>
      <c r="J122" s="271"/>
      <c r="K122" s="90"/>
      <c r="L122" s="90"/>
      <c r="M122" s="90"/>
      <c r="N122" s="90"/>
      <c r="O122" s="90"/>
      <c r="P122" s="90"/>
      <c r="Q122" s="90"/>
    </row>
    <row r="123" spans="2:17">
      <c r="E123" s="90"/>
      <c r="F123" s="90"/>
      <c r="G123" s="90"/>
      <c r="H123" s="90"/>
      <c r="I123" s="90"/>
      <c r="J123" s="271"/>
      <c r="K123" s="90"/>
      <c r="L123" s="90"/>
      <c r="M123" s="90"/>
      <c r="N123" s="90"/>
      <c r="O123" s="90"/>
      <c r="P123" s="90"/>
      <c r="Q123" s="90"/>
    </row>
    <row r="124" spans="2:17">
      <c r="E124" s="90"/>
      <c r="F124" s="90"/>
      <c r="G124" s="90"/>
      <c r="H124" s="90"/>
      <c r="I124" s="90"/>
      <c r="J124" s="271"/>
      <c r="K124" s="90"/>
      <c r="L124" s="90"/>
      <c r="M124" s="90"/>
      <c r="N124" s="90"/>
      <c r="O124" s="90"/>
      <c r="P124" s="90"/>
      <c r="Q124" s="90"/>
    </row>
    <row r="125" spans="2:17">
      <c r="E125" s="90"/>
      <c r="F125" s="90"/>
      <c r="G125" s="90"/>
      <c r="H125" s="90"/>
      <c r="I125" s="90"/>
      <c r="J125" s="271"/>
      <c r="K125" s="90"/>
      <c r="L125" s="90"/>
      <c r="M125" s="90"/>
      <c r="N125" s="90"/>
      <c r="O125" s="90"/>
      <c r="P125" s="90"/>
      <c r="Q125" s="90"/>
    </row>
    <row r="126" spans="2:17">
      <c r="D126" s="90"/>
      <c r="E126" s="90"/>
      <c r="F126" s="90"/>
      <c r="G126" s="90"/>
      <c r="H126" s="90"/>
      <c r="I126" s="90"/>
      <c r="J126" s="271"/>
      <c r="K126" s="90"/>
      <c r="L126" s="90"/>
      <c r="M126" s="90"/>
      <c r="N126" s="90"/>
      <c r="O126" s="90"/>
      <c r="P126" s="90"/>
      <c r="Q126" s="90"/>
    </row>
    <row r="127" spans="2:17">
      <c r="D127" s="90"/>
      <c r="E127" s="90"/>
      <c r="F127" s="90"/>
      <c r="G127" s="90"/>
      <c r="H127" s="90"/>
      <c r="I127" s="90"/>
      <c r="J127" s="271"/>
      <c r="K127" s="90"/>
      <c r="L127" s="90"/>
      <c r="M127" s="90"/>
      <c r="N127" s="90"/>
      <c r="O127" s="90"/>
      <c r="P127" s="90"/>
      <c r="Q127" s="90"/>
    </row>
    <row r="129" spans="2:17">
      <c r="D129" s="176"/>
      <c r="E129" s="181" t="s">
        <v>4</v>
      </c>
      <c r="F129" s="181" t="s">
        <v>5</v>
      </c>
      <c r="G129" s="181" t="s">
        <v>6</v>
      </c>
      <c r="H129" s="181" t="s">
        <v>7</v>
      </c>
    </row>
    <row r="130" spans="2:17">
      <c r="D130" s="176" t="s">
        <v>1026</v>
      </c>
      <c r="E130" s="1811">
        <v>100</v>
      </c>
      <c r="F130" s="1808">
        <v>100</v>
      </c>
      <c r="G130" s="1808">
        <v>100</v>
      </c>
      <c r="H130" s="1808">
        <v>100</v>
      </c>
    </row>
    <row r="131" spans="2:17">
      <c r="D131" s="176" t="s">
        <v>1027</v>
      </c>
      <c r="E131" s="1811">
        <v>100</v>
      </c>
      <c r="F131" s="1808">
        <v>100</v>
      </c>
      <c r="G131" s="1808">
        <v>100</v>
      </c>
      <c r="H131" s="1808">
        <v>100</v>
      </c>
    </row>
    <row r="132" spans="2:17">
      <c r="D132" s="176" t="s">
        <v>76</v>
      </c>
      <c r="E132" s="1811">
        <v>100</v>
      </c>
      <c r="F132" s="1808">
        <v>100</v>
      </c>
      <c r="G132" s="1808">
        <v>100</v>
      </c>
      <c r="H132" s="1808">
        <v>100</v>
      </c>
    </row>
    <row r="133" spans="2:17">
      <c r="D133" s="90"/>
      <c r="E133" s="90"/>
      <c r="F133" s="90"/>
      <c r="G133" s="90"/>
    </row>
    <row r="135" spans="2:17" ht="14.25" customHeight="1"/>
    <row r="136" spans="2:17" s="90" customFormat="1">
      <c r="B136"/>
      <c r="C136"/>
      <c r="D136"/>
      <c r="E136"/>
      <c r="F136"/>
      <c r="G136"/>
      <c r="H136"/>
      <c r="I136"/>
      <c r="J136" s="265"/>
      <c r="K136"/>
      <c r="L136"/>
      <c r="M136"/>
      <c r="N136"/>
      <c r="O136"/>
      <c r="P136"/>
      <c r="Q136"/>
    </row>
    <row r="137" spans="2:17">
      <c r="Q137" s="570"/>
    </row>
    <row r="138" spans="2:17">
      <c r="Q138" s="570"/>
    </row>
    <row r="139" spans="2:17">
      <c r="Q139" s="1836">
        <v>36</v>
      </c>
    </row>
    <row r="140" spans="2:17" ht="21">
      <c r="P140" s="540"/>
      <c r="Q140" s="697" t="s">
        <v>1044</v>
      </c>
    </row>
    <row r="142" spans="2:17">
      <c r="C142" s="181"/>
      <c r="D142" s="181" t="s">
        <v>4</v>
      </c>
      <c r="E142" s="181" t="s">
        <v>5</v>
      </c>
      <c r="F142" s="181" t="s">
        <v>6</v>
      </c>
      <c r="G142" s="181" t="s">
        <v>7</v>
      </c>
    </row>
    <row r="143" spans="2:17">
      <c r="C143" s="176" t="s">
        <v>157</v>
      </c>
      <c r="D143" s="1541">
        <v>7.6923076923076925</v>
      </c>
      <c r="E143" s="1365">
        <v>15.384615384615385</v>
      </c>
      <c r="F143" s="1541">
        <v>8.8235294117647065</v>
      </c>
      <c r="G143" s="1541">
        <v>18.181818181818183</v>
      </c>
    </row>
    <row r="144" spans="2:17">
      <c r="C144" s="176" t="s">
        <v>158</v>
      </c>
      <c r="D144" s="1541">
        <v>0</v>
      </c>
      <c r="E144" s="1365">
        <v>4.3478260869565215</v>
      </c>
      <c r="F144" s="1541">
        <v>4.3478260869565215</v>
      </c>
      <c r="G144" s="1541">
        <v>0</v>
      </c>
    </row>
    <row r="145" spans="3:7">
      <c r="C145" s="176" t="s">
        <v>159</v>
      </c>
      <c r="D145" s="1541">
        <v>6.666666666666667</v>
      </c>
      <c r="E145" s="1365">
        <v>0</v>
      </c>
      <c r="F145" s="1541">
        <v>7.1428571428571423</v>
      </c>
      <c r="G145" s="1541">
        <v>5.2631578947368416</v>
      </c>
    </row>
    <row r="146" spans="3:7">
      <c r="C146" s="176" t="s">
        <v>160</v>
      </c>
      <c r="D146" s="1541">
        <v>27.27272727272727</v>
      </c>
      <c r="E146" s="1365">
        <v>7.1428571428571423</v>
      </c>
      <c r="F146" s="1541">
        <v>33.333333333333329</v>
      </c>
      <c r="G146" s="1541">
        <v>0</v>
      </c>
    </row>
    <row r="147" spans="3:7">
      <c r="C147" s="176" t="s">
        <v>161</v>
      </c>
      <c r="D147" s="1541">
        <v>18.181818181818183</v>
      </c>
      <c r="E147" s="1365">
        <v>0</v>
      </c>
      <c r="F147" s="1541">
        <v>6.25</v>
      </c>
      <c r="G147" s="1541">
        <v>0</v>
      </c>
    </row>
    <row r="148" spans="3:7">
      <c r="C148" s="176" t="s">
        <v>147</v>
      </c>
      <c r="D148" s="1541">
        <v>0</v>
      </c>
      <c r="E148" s="1365">
        <v>3.6363636363636362</v>
      </c>
      <c r="F148" s="1541">
        <v>3.278688524590164</v>
      </c>
      <c r="G148" s="1541">
        <v>1.5384615384615385</v>
      </c>
    </row>
    <row r="149" spans="3:7">
      <c r="C149" s="176" t="s">
        <v>148</v>
      </c>
      <c r="D149" s="1541">
        <v>0</v>
      </c>
      <c r="E149" s="1365">
        <v>0</v>
      </c>
      <c r="F149" s="1541">
        <v>0</v>
      </c>
      <c r="G149" s="1541">
        <v>15.384615384615385</v>
      </c>
    </row>
    <row r="150" spans="3:7">
      <c r="C150" s="176" t="s">
        <v>162</v>
      </c>
      <c r="D150" s="1541">
        <v>0</v>
      </c>
      <c r="E150" s="1365">
        <v>20.833333333333336</v>
      </c>
      <c r="F150" s="1541">
        <v>0</v>
      </c>
      <c r="G150" s="1541">
        <v>3.7037037037037033</v>
      </c>
    </row>
    <row r="151" spans="3:7">
      <c r="C151" s="176" t="s">
        <v>150</v>
      </c>
      <c r="D151" s="1541">
        <v>0</v>
      </c>
      <c r="E151" s="1365">
        <v>0</v>
      </c>
      <c r="F151" s="1541">
        <v>0</v>
      </c>
      <c r="G151" s="1541">
        <v>0</v>
      </c>
    </row>
    <row r="152" spans="3:7">
      <c r="C152" s="176" t="s">
        <v>163</v>
      </c>
      <c r="D152" s="1541">
        <v>4</v>
      </c>
      <c r="E152" s="1365">
        <v>0</v>
      </c>
      <c r="F152" s="1541">
        <v>0</v>
      </c>
      <c r="G152" s="1541">
        <v>0</v>
      </c>
    </row>
    <row r="153" spans="3:7">
      <c r="C153" s="176" t="s">
        <v>151</v>
      </c>
      <c r="D153" s="1541">
        <v>1.2953367875647668</v>
      </c>
      <c r="E153" s="1592">
        <v>2.25</v>
      </c>
      <c r="F153" s="1541">
        <v>2.2613065326633168</v>
      </c>
      <c r="G153" s="1541">
        <v>3.4482758620689653</v>
      </c>
    </row>
    <row r="154" spans="3:7">
      <c r="C154" s="176" t="s">
        <v>164</v>
      </c>
      <c r="D154" s="1541">
        <v>0.84566596194503174</v>
      </c>
      <c r="E154" s="1365">
        <v>3.4979423868312756</v>
      </c>
      <c r="F154" s="1541">
        <v>0.2061855670103093</v>
      </c>
      <c r="G154" s="1541">
        <v>1.8292682926829267</v>
      </c>
    </row>
    <row r="155" spans="3:7">
      <c r="C155" s="176" t="s">
        <v>165</v>
      </c>
      <c r="D155" s="1541">
        <v>0</v>
      </c>
      <c r="E155" s="1365">
        <v>3.5714285714285712</v>
      </c>
      <c r="F155" s="1541">
        <v>6.666666666666667</v>
      </c>
      <c r="G155" s="1541">
        <v>50</v>
      </c>
    </row>
    <row r="156" spans="3:7">
      <c r="C156" s="176" t="s">
        <v>166</v>
      </c>
      <c r="D156" s="1541">
        <v>0</v>
      </c>
      <c r="E156" s="1365">
        <v>10.869565217391305</v>
      </c>
      <c r="F156" s="1541">
        <v>6.5217391304347823</v>
      </c>
      <c r="G156" s="1541">
        <v>2.2222222222222223</v>
      </c>
    </row>
    <row r="157" spans="3:7">
      <c r="C157" s="176" t="s">
        <v>167</v>
      </c>
      <c r="D157" s="1541">
        <v>0</v>
      </c>
      <c r="E157" s="1365">
        <v>2.6315789473684208</v>
      </c>
      <c r="F157" s="1541">
        <v>5.0632911392405067</v>
      </c>
      <c r="G157" s="1541">
        <v>0</v>
      </c>
    </row>
    <row r="158" spans="3:7">
      <c r="C158" s="176" t="s">
        <v>168</v>
      </c>
      <c r="D158" s="1541">
        <v>0</v>
      </c>
      <c r="E158" s="1365">
        <v>13.333333333333334</v>
      </c>
      <c r="F158" s="1541">
        <v>0</v>
      </c>
      <c r="G158" s="1541">
        <v>0</v>
      </c>
    </row>
    <row r="159" spans="3:7">
      <c r="C159" s="176" t="s">
        <v>169</v>
      </c>
      <c r="D159" s="1541">
        <v>0</v>
      </c>
      <c r="E159" s="1365">
        <v>15.384615384615385</v>
      </c>
      <c r="F159" s="1541">
        <v>31.25</v>
      </c>
      <c r="G159" s="1541">
        <v>7.6923076923076925</v>
      </c>
    </row>
    <row r="160" spans="3:7">
      <c r="C160" s="176" t="s">
        <v>170</v>
      </c>
      <c r="D160" s="1541">
        <v>0</v>
      </c>
      <c r="E160" s="1365">
        <v>6.8965517241379306</v>
      </c>
      <c r="F160" s="1541">
        <v>6.25</v>
      </c>
      <c r="G160" s="1541">
        <v>0</v>
      </c>
    </row>
    <row r="161" spans="3:17">
      <c r="C161" s="176" t="s">
        <v>171</v>
      </c>
      <c r="D161" s="1541">
        <v>25</v>
      </c>
      <c r="E161" s="1583">
        <v>12.5</v>
      </c>
      <c r="F161" s="1541">
        <v>25</v>
      </c>
      <c r="G161" s="1541">
        <v>25</v>
      </c>
    </row>
    <row r="162" spans="3:17">
      <c r="C162" s="176" t="s">
        <v>172</v>
      </c>
      <c r="D162" s="1541">
        <v>0</v>
      </c>
      <c r="E162" s="1365">
        <v>4.6511627906976747</v>
      </c>
      <c r="F162" s="1541">
        <v>4.5454545454545459</v>
      </c>
      <c r="G162" s="1541">
        <v>2.3809523809523809</v>
      </c>
    </row>
    <row r="163" spans="3:17">
      <c r="C163" s="1812" t="s">
        <v>76</v>
      </c>
      <c r="D163" s="1541">
        <v>1.5060240963855422</v>
      </c>
      <c r="E163" s="1368">
        <v>4.0935672514619883</v>
      </c>
      <c r="F163" s="1541">
        <v>3.0237580993520519</v>
      </c>
      <c r="G163" s="1541">
        <v>3.4188034188034191</v>
      </c>
    </row>
    <row r="166" spans="3:17">
      <c r="Q166" s="1836">
        <v>37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19</vt:i4>
      </vt:variant>
      <vt:variant>
        <vt:lpstr>ช่วงที่มีชื่อ</vt:lpstr>
      </vt:variant>
      <vt:variant>
        <vt:i4>19</vt:i4>
      </vt:variant>
    </vt:vector>
  </HeadingPairs>
  <TitlesOfParts>
    <vt:vector size="38" baseType="lpstr">
      <vt:lpstr>ปก</vt:lpstr>
      <vt:lpstr>สารบัญ</vt:lpstr>
      <vt:lpstr>7.1 (1)</vt:lpstr>
      <vt:lpstr>7.1 (2)</vt:lpstr>
      <vt:lpstr>7.2 (3,4)</vt:lpstr>
      <vt:lpstr>7.3 (5)</vt:lpstr>
      <vt:lpstr>7.3 (6)</vt:lpstr>
      <vt:lpstr>7.3 (7)</vt:lpstr>
      <vt:lpstr>7.3(8)</vt:lpstr>
      <vt:lpstr>7.4 (9)</vt:lpstr>
      <vt:lpstr>7.4 (10)</vt:lpstr>
      <vt:lpstr>7.4(11)</vt:lpstr>
      <vt:lpstr>7.4 (12)</vt:lpstr>
      <vt:lpstr>7.4 (13)</vt:lpstr>
      <vt:lpstr>7.5(14,15)</vt:lpstr>
      <vt:lpstr>7.6(16)</vt:lpstr>
      <vt:lpstr>7.6(17)</vt:lpstr>
      <vt:lpstr>7.6(18)</vt:lpstr>
      <vt:lpstr>ใบแทรก</vt:lpstr>
      <vt:lpstr>'7.2 (3,4)'!_Hlk513209116</vt:lpstr>
      <vt:lpstr>'7.1 (1)'!_Hlk517188055</vt:lpstr>
      <vt:lpstr>'7.1 (1)'!Print_Area</vt:lpstr>
      <vt:lpstr>'7.1 (2)'!Print_Area</vt:lpstr>
      <vt:lpstr>'7.3 (5)'!Print_Area</vt:lpstr>
      <vt:lpstr>'7.3 (6)'!Print_Area</vt:lpstr>
      <vt:lpstr>'7.3 (7)'!Print_Area</vt:lpstr>
      <vt:lpstr>'7.3(8)'!Print_Area</vt:lpstr>
      <vt:lpstr>'7.4 (10)'!Print_Area</vt:lpstr>
      <vt:lpstr>'7.4 (12)'!Print_Area</vt:lpstr>
      <vt:lpstr>'7.4 (13)'!Print_Area</vt:lpstr>
      <vt:lpstr>'7.4 (9)'!Print_Area</vt:lpstr>
      <vt:lpstr>'7.4(11)'!Print_Area</vt:lpstr>
      <vt:lpstr>'7.5(14,15)'!Print_Area</vt:lpstr>
      <vt:lpstr>'7.6(16)'!Print_Area</vt:lpstr>
      <vt:lpstr>'7.6(17)'!Print_Area</vt:lpstr>
      <vt:lpstr>'7.6(18)'!Print_Area</vt:lpstr>
      <vt:lpstr>ปก!Print_Area</vt:lpstr>
      <vt:lpstr>สารบัญ!Print_Area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Home_Chompoo</dc:creator>
  <cp:lastModifiedBy>eqad_dtk06</cp:lastModifiedBy>
  <cp:lastPrinted>2019-01-11T09:25:15Z</cp:lastPrinted>
  <dcterms:created xsi:type="dcterms:W3CDTF">2018-05-14T13:41:37Z</dcterms:created>
  <dcterms:modified xsi:type="dcterms:W3CDTF">2019-03-11T02:54:59Z</dcterms:modified>
</cp:coreProperties>
</file>